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dgrantha\Desktop\"/>
    </mc:Choice>
  </mc:AlternateContent>
  <xr:revisionPtr revIDLastSave="0" documentId="13_ncr:1_{D3529FB2-8A3D-4291-AC66-9EA59256BFC4}" xr6:coauthVersionLast="44" xr6:coauthVersionMax="44" xr10:uidLastSave="{00000000-0000-0000-0000-000000000000}"/>
  <bookViews>
    <workbookView xWindow="-120" yWindow="-120" windowWidth="29040" windowHeight="15840" tabRatio="873" xr2:uid="{00000000-000D-0000-FFFF-FFFF00000000}"/>
  </bookViews>
  <sheets>
    <sheet name="FILL OUT FIRST - TOC" sheetId="26" r:id="rId1"/>
    <sheet name="Mgmt Cost Summary" sheetId="24" r:id="rId2"/>
    <sheet name="TOTALS" sheetId="1" r:id="rId3"/>
    <sheet name="5% of Obligated Projects" sheetId="20" r:id="rId4"/>
    <sheet name="Initial PDA" sheetId="21" r:id="rId5"/>
    <sheet name="Joint PDA" sheetId="27" r:id="rId6"/>
    <sheet name="Submit RPA" sheetId="28" r:id="rId7"/>
    <sheet name="Grants Portal Access" sheetId="29" r:id="rId8"/>
    <sheet name="Applicant Briefing" sheetId="30" r:id="rId9"/>
    <sheet name="Exploratory Call" sheetId="31" r:id="rId10"/>
    <sheet name="Damage Inventory" sheetId="32" r:id="rId11"/>
    <sheet name="Recovery Scoping Meeting" sheetId="33" r:id="rId12"/>
    <sheet name="Documentation" sheetId="34" r:id="rId13"/>
    <sheet name="Project Formulation" sheetId="35" r:id="rId14"/>
    <sheet name="Hazard Mitigation Formulation" sheetId="36" state="hidden" r:id="rId15"/>
    <sheet name="Correspondence" sheetId="37" r:id="rId16"/>
    <sheet name="EEI Requests" sheetId="38" state="hidden" r:id="rId17"/>
    <sheet name="Site Inspections" sheetId="39" state="hidden" r:id="rId18"/>
    <sheet name="DDD Review" sheetId="40" r:id="rId19"/>
    <sheet name="Scoping &amp; Costing" sheetId="41" r:id="rId20"/>
    <sheet name="Project Review" sheetId="42" r:id="rId21"/>
    <sheet name="RTM" sheetId="43" r:id="rId22"/>
    <sheet name="Payment" sheetId="44" r:id="rId23"/>
    <sheet name="Special Consideration Review" sheetId="45" state="hidden" r:id="rId24"/>
    <sheet name="Completion Certification" sheetId="46" r:id="rId25"/>
    <sheet name="Quarterly Reports" sheetId="47" r:id="rId26"/>
    <sheet name="PS&amp;E Review" sheetId="48" r:id="rId27"/>
    <sheet name="Bid Tab Review" sheetId="49" state="hidden" r:id="rId28"/>
    <sheet name="Time Extension Request" sheetId="50" state="hidden" r:id="rId29"/>
    <sheet name="Project Closeout" sheetId="51" r:id="rId30"/>
    <sheet name="Audits" sheetId="52" r:id="rId31"/>
    <sheet name="Training PA" sheetId="53" state="hidden" r:id="rId32"/>
    <sheet name="Training GM" sheetId="54" state="hidden" r:id="rId33"/>
    <sheet name="Training Procurement" sheetId="55" state="hidden" r:id="rId34"/>
    <sheet name="Training EHP" sheetId="56" state="hidden" r:id="rId35"/>
    <sheet name="Training" sheetId="57" r:id="rId36"/>
  </sheets>
  <definedNames>
    <definedName name="Joe">'FILL OUT FIRST - TOC'!$F$14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20" l="1"/>
  <c r="G12" i="20" s="1"/>
  <c r="G2" i="57" l="1"/>
  <c r="G2" i="56"/>
  <c r="G2" i="55"/>
  <c r="G2" i="54"/>
  <c r="G2" i="53"/>
  <c r="G2" i="52"/>
  <c r="G2" i="51"/>
  <c r="G2" i="50"/>
  <c r="G2" i="49"/>
  <c r="G2" i="48"/>
  <c r="G2" i="47"/>
  <c r="G2" i="46"/>
  <c r="G2" i="45"/>
  <c r="G2" i="44"/>
  <c r="G2" i="43"/>
  <c r="G2" i="42"/>
  <c r="G2" i="41"/>
  <c r="G2" i="40"/>
  <c r="G2" i="39"/>
  <c r="G2" i="38"/>
  <c r="G2" i="37"/>
  <c r="G2" i="36"/>
  <c r="G2" i="35"/>
  <c r="G2" i="34"/>
  <c r="G2" i="33"/>
  <c r="G2" i="32"/>
  <c r="G2" i="31"/>
  <c r="G2" i="30"/>
  <c r="G2" i="29"/>
  <c r="G2" i="28"/>
  <c r="G2" i="27"/>
  <c r="G2" i="21"/>
  <c r="A2" i="20" l="1"/>
  <c r="D2" i="20"/>
  <c r="C2" i="20"/>
  <c r="B2" i="20"/>
  <c r="A1" i="29" l="1"/>
  <c r="A1" i="30"/>
  <c r="A1" i="31"/>
  <c r="A1" i="32"/>
  <c r="G6" i="34"/>
  <c r="I6" i="34"/>
  <c r="J6" i="34" s="1"/>
  <c r="K6" i="34" s="1"/>
  <c r="G7" i="34"/>
  <c r="I7" i="34"/>
  <c r="J7" i="34" s="1"/>
  <c r="K7" i="34" s="1"/>
  <c r="C44" i="57"/>
  <c r="K43" i="57"/>
  <c r="K42" i="57"/>
  <c r="K41" i="57"/>
  <c r="K40" i="57"/>
  <c r="K39" i="57"/>
  <c r="K44" i="57" s="1"/>
  <c r="C35" i="57"/>
  <c r="K34" i="57"/>
  <c r="K33" i="57"/>
  <c r="K32" i="57"/>
  <c r="K31" i="57"/>
  <c r="K30" i="57"/>
  <c r="K29" i="57"/>
  <c r="K35" i="57" s="1"/>
  <c r="E25" i="57"/>
  <c r="E35" i="57" s="1"/>
  <c r="C25" i="57"/>
  <c r="I24" i="57"/>
  <c r="J24" i="57" s="1"/>
  <c r="K24" i="57" s="1"/>
  <c r="G24" i="57"/>
  <c r="I23" i="57"/>
  <c r="J23" i="57" s="1"/>
  <c r="K23" i="57" s="1"/>
  <c r="G23" i="57"/>
  <c r="I22" i="57"/>
  <c r="J22" i="57" s="1"/>
  <c r="K22" i="57" s="1"/>
  <c r="G22" i="57"/>
  <c r="I21" i="57"/>
  <c r="J21" i="57" s="1"/>
  <c r="K21" i="57" s="1"/>
  <c r="G21" i="57"/>
  <c r="I20" i="57"/>
  <c r="J20" i="57" s="1"/>
  <c r="K20" i="57" s="1"/>
  <c r="G20" i="57"/>
  <c r="I19" i="57"/>
  <c r="J19" i="57" s="1"/>
  <c r="K19" i="57" s="1"/>
  <c r="G19" i="57"/>
  <c r="I18" i="57"/>
  <c r="J18" i="57" s="1"/>
  <c r="K18" i="57" s="1"/>
  <c r="G18" i="57"/>
  <c r="I17" i="57"/>
  <c r="J17" i="57" s="1"/>
  <c r="K17" i="57" s="1"/>
  <c r="G17" i="57"/>
  <c r="I16" i="57"/>
  <c r="J16" i="57" s="1"/>
  <c r="K16" i="57" s="1"/>
  <c r="G16" i="57"/>
  <c r="I15" i="57"/>
  <c r="J15" i="57" s="1"/>
  <c r="K15" i="57" s="1"/>
  <c r="G15" i="57"/>
  <c r="I14" i="57"/>
  <c r="J14" i="57" s="1"/>
  <c r="K14" i="57" s="1"/>
  <c r="G14" i="57"/>
  <c r="I13" i="57"/>
  <c r="J13" i="57" s="1"/>
  <c r="K13" i="57" s="1"/>
  <c r="G13" i="57"/>
  <c r="I12" i="57"/>
  <c r="J12" i="57" s="1"/>
  <c r="K12" i="57" s="1"/>
  <c r="G12" i="57"/>
  <c r="I11" i="57"/>
  <c r="J11" i="57" s="1"/>
  <c r="K11" i="57" s="1"/>
  <c r="G11" i="57"/>
  <c r="I10" i="57"/>
  <c r="J10" i="57" s="1"/>
  <c r="K10" i="57" s="1"/>
  <c r="G10" i="57"/>
  <c r="I9" i="57"/>
  <c r="J9" i="57" s="1"/>
  <c r="K9" i="57" s="1"/>
  <c r="G9" i="57"/>
  <c r="I8" i="57"/>
  <c r="J8" i="57" s="1"/>
  <c r="K8" i="57" s="1"/>
  <c r="G8" i="57"/>
  <c r="I7" i="57"/>
  <c r="J7" i="57" s="1"/>
  <c r="K7" i="57" s="1"/>
  <c r="G7" i="57"/>
  <c r="I6" i="57"/>
  <c r="J6" i="57" s="1"/>
  <c r="K6" i="57" s="1"/>
  <c r="G6" i="57"/>
  <c r="A1" i="57"/>
  <c r="C44" i="56"/>
  <c r="K43" i="56"/>
  <c r="K42" i="56"/>
  <c r="K41" i="56"/>
  <c r="K40" i="56"/>
  <c r="K39" i="56"/>
  <c r="C35" i="56"/>
  <c r="K34" i="56"/>
  <c r="K33" i="56"/>
  <c r="K32" i="56"/>
  <c r="K31" i="56"/>
  <c r="K30" i="56"/>
  <c r="K29" i="56"/>
  <c r="K35" i="56" s="1"/>
  <c r="E25" i="56"/>
  <c r="E35" i="56" s="1"/>
  <c r="C25" i="56"/>
  <c r="I24" i="56"/>
  <c r="J24" i="56" s="1"/>
  <c r="K24" i="56" s="1"/>
  <c r="G24" i="56"/>
  <c r="I23" i="56"/>
  <c r="J23" i="56" s="1"/>
  <c r="K23" i="56" s="1"/>
  <c r="G23" i="56"/>
  <c r="I22" i="56"/>
  <c r="J22" i="56" s="1"/>
  <c r="K22" i="56" s="1"/>
  <c r="G22" i="56"/>
  <c r="I21" i="56"/>
  <c r="J21" i="56" s="1"/>
  <c r="K21" i="56" s="1"/>
  <c r="G21" i="56"/>
  <c r="I20" i="56"/>
  <c r="J20" i="56" s="1"/>
  <c r="K20" i="56" s="1"/>
  <c r="G20" i="56"/>
  <c r="I19" i="56"/>
  <c r="J19" i="56" s="1"/>
  <c r="K19" i="56" s="1"/>
  <c r="G19" i="56"/>
  <c r="I18" i="56"/>
  <c r="J18" i="56" s="1"/>
  <c r="K18" i="56" s="1"/>
  <c r="G18" i="56"/>
  <c r="I17" i="56"/>
  <c r="J17" i="56" s="1"/>
  <c r="K17" i="56" s="1"/>
  <c r="G17" i="56"/>
  <c r="I16" i="56"/>
  <c r="J16" i="56" s="1"/>
  <c r="K16" i="56" s="1"/>
  <c r="G16" i="56"/>
  <c r="I15" i="56"/>
  <c r="J15" i="56" s="1"/>
  <c r="K15" i="56" s="1"/>
  <c r="G15" i="56"/>
  <c r="I14" i="56"/>
  <c r="J14" i="56" s="1"/>
  <c r="K14" i="56" s="1"/>
  <c r="G14" i="56"/>
  <c r="I13" i="56"/>
  <c r="J13" i="56" s="1"/>
  <c r="K13" i="56" s="1"/>
  <c r="G13" i="56"/>
  <c r="I12" i="56"/>
  <c r="J12" i="56" s="1"/>
  <c r="K12" i="56" s="1"/>
  <c r="G12" i="56"/>
  <c r="I11" i="56"/>
  <c r="J11" i="56" s="1"/>
  <c r="K11" i="56" s="1"/>
  <c r="G11" i="56"/>
  <c r="I10" i="56"/>
  <c r="J10" i="56" s="1"/>
  <c r="K10" i="56" s="1"/>
  <c r="G10" i="56"/>
  <c r="I9" i="56"/>
  <c r="J9" i="56" s="1"/>
  <c r="K9" i="56" s="1"/>
  <c r="G9" i="56"/>
  <c r="I8" i="56"/>
  <c r="J8" i="56" s="1"/>
  <c r="K8" i="56" s="1"/>
  <c r="G8" i="56"/>
  <c r="I7" i="56"/>
  <c r="J7" i="56" s="1"/>
  <c r="K7" i="56" s="1"/>
  <c r="G7" i="56"/>
  <c r="I6" i="56"/>
  <c r="J6" i="56" s="1"/>
  <c r="K6" i="56" s="1"/>
  <c r="K25" i="56" s="1"/>
  <c r="G6" i="56"/>
  <c r="A1" i="56"/>
  <c r="C44" i="55"/>
  <c r="K43" i="55"/>
  <c r="K42" i="55"/>
  <c r="K41" i="55"/>
  <c r="K40" i="55"/>
  <c r="K39" i="55"/>
  <c r="C35" i="55"/>
  <c r="K34" i="55"/>
  <c r="K33" i="55"/>
  <c r="K32" i="55"/>
  <c r="K31" i="55"/>
  <c r="K30" i="55"/>
  <c r="K29" i="55"/>
  <c r="K35" i="55" s="1"/>
  <c r="E25" i="55"/>
  <c r="E35" i="55" s="1"/>
  <c r="C25" i="55"/>
  <c r="I24" i="55"/>
  <c r="J24" i="55" s="1"/>
  <c r="K24" i="55" s="1"/>
  <c r="G24" i="55"/>
  <c r="I23" i="55"/>
  <c r="J23" i="55" s="1"/>
  <c r="K23" i="55" s="1"/>
  <c r="G23" i="55"/>
  <c r="I22" i="55"/>
  <c r="J22" i="55" s="1"/>
  <c r="K22" i="55" s="1"/>
  <c r="G22" i="55"/>
  <c r="I21" i="55"/>
  <c r="J21" i="55" s="1"/>
  <c r="K21" i="55" s="1"/>
  <c r="G21" i="55"/>
  <c r="I20" i="55"/>
  <c r="J20" i="55" s="1"/>
  <c r="K20" i="55" s="1"/>
  <c r="G20" i="55"/>
  <c r="I19" i="55"/>
  <c r="J19" i="55" s="1"/>
  <c r="K19" i="55" s="1"/>
  <c r="G19" i="55"/>
  <c r="I18" i="55"/>
  <c r="J18" i="55" s="1"/>
  <c r="K18" i="55" s="1"/>
  <c r="G18" i="55"/>
  <c r="I17" i="55"/>
  <c r="J17" i="55" s="1"/>
  <c r="K17" i="55" s="1"/>
  <c r="G17" i="55"/>
  <c r="I16" i="55"/>
  <c r="J16" i="55" s="1"/>
  <c r="K16" i="55" s="1"/>
  <c r="G16" i="55"/>
  <c r="I15" i="55"/>
  <c r="J15" i="55" s="1"/>
  <c r="K15" i="55" s="1"/>
  <c r="G15" i="55"/>
  <c r="I14" i="55"/>
  <c r="J14" i="55" s="1"/>
  <c r="K14" i="55" s="1"/>
  <c r="G14" i="55"/>
  <c r="I13" i="55"/>
  <c r="J13" i="55" s="1"/>
  <c r="K13" i="55" s="1"/>
  <c r="G13" i="55"/>
  <c r="I12" i="55"/>
  <c r="J12" i="55" s="1"/>
  <c r="K12" i="55" s="1"/>
  <c r="G12" i="55"/>
  <c r="I11" i="55"/>
  <c r="J11" i="55" s="1"/>
  <c r="K11" i="55" s="1"/>
  <c r="G11" i="55"/>
  <c r="I10" i="55"/>
  <c r="J10" i="55" s="1"/>
  <c r="K10" i="55" s="1"/>
  <c r="G10" i="55"/>
  <c r="I9" i="55"/>
  <c r="J9" i="55" s="1"/>
  <c r="K9" i="55" s="1"/>
  <c r="G9" i="55"/>
  <c r="I8" i="55"/>
  <c r="J8" i="55" s="1"/>
  <c r="K8" i="55" s="1"/>
  <c r="G8" i="55"/>
  <c r="I7" i="55"/>
  <c r="J7" i="55" s="1"/>
  <c r="K7" i="55" s="1"/>
  <c r="G7" i="55"/>
  <c r="I6" i="55"/>
  <c r="J6" i="55" s="1"/>
  <c r="K6" i="55" s="1"/>
  <c r="G6" i="55"/>
  <c r="A1" i="55"/>
  <c r="C44" i="54"/>
  <c r="K43" i="54"/>
  <c r="K42" i="54"/>
  <c r="K41" i="54"/>
  <c r="K40" i="54"/>
  <c r="K39" i="54"/>
  <c r="K44" i="54" s="1"/>
  <c r="C35" i="54"/>
  <c r="K34" i="54"/>
  <c r="K33" i="54"/>
  <c r="K32" i="54"/>
  <c r="K31" i="54"/>
  <c r="K30" i="54"/>
  <c r="K29" i="54"/>
  <c r="K35" i="54" s="1"/>
  <c r="E25" i="54"/>
  <c r="E35" i="54" s="1"/>
  <c r="C25" i="54"/>
  <c r="I24" i="54"/>
  <c r="J24" i="54" s="1"/>
  <c r="K24" i="54" s="1"/>
  <c r="G24" i="54"/>
  <c r="I23" i="54"/>
  <c r="J23" i="54" s="1"/>
  <c r="K23" i="54" s="1"/>
  <c r="G23" i="54"/>
  <c r="I22" i="54"/>
  <c r="J22" i="54" s="1"/>
  <c r="K22" i="54" s="1"/>
  <c r="G22" i="54"/>
  <c r="I21" i="54"/>
  <c r="J21" i="54" s="1"/>
  <c r="K21" i="54" s="1"/>
  <c r="G21" i="54"/>
  <c r="I20" i="54"/>
  <c r="J20" i="54" s="1"/>
  <c r="K20" i="54" s="1"/>
  <c r="G20" i="54"/>
  <c r="I19" i="54"/>
  <c r="J19" i="54" s="1"/>
  <c r="K19" i="54" s="1"/>
  <c r="G19" i="54"/>
  <c r="I18" i="54"/>
  <c r="J18" i="54" s="1"/>
  <c r="K18" i="54" s="1"/>
  <c r="G18" i="54"/>
  <c r="I17" i="54"/>
  <c r="J17" i="54" s="1"/>
  <c r="K17" i="54" s="1"/>
  <c r="G17" i="54"/>
  <c r="I16" i="54"/>
  <c r="J16" i="54" s="1"/>
  <c r="K16" i="54" s="1"/>
  <c r="G16" i="54"/>
  <c r="I15" i="54"/>
  <c r="J15" i="54" s="1"/>
  <c r="K15" i="54" s="1"/>
  <c r="G15" i="54"/>
  <c r="I14" i="54"/>
  <c r="J14" i="54" s="1"/>
  <c r="K14" i="54" s="1"/>
  <c r="G14" i="54"/>
  <c r="I13" i="54"/>
  <c r="J13" i="54" s="1"/>
  <c r="K13" i="54" s="1"/>
  <c r="G13" i="54"/>
  <c r="I12" i="54"/>
  <c r="J12" i="54" s="1"/>
  <c r="K12" i="54" s="1"/>
  <c r="G12" i="54"/>
  <c r="I11" i="54"/>
  <c r="J11" i="54" s="1"/>
  <c r="K11" i="54" s="1"/>
  <c r="G11" i="54"/>
  <c r="I10" i="54"/>
  <c r="J10" i="54" s="1"/>
  <c r="K10" i="54" s="1"/>
  <c r="G10" i="54"/>
  <c r="I9" i="54"/>
  <c r="J9" i="54" s="1"/>
  <c r="K9" i="54" s="1"/>
  <c r="G9" i="54"/>
  <c r="I8" i="54"/>
  <c r="J8" i="54" s="1"/>
  <c r="K8" i="54" s="1"/>
  <c r="G8" i="54"/>
  <c r="I7" i="54"/>
  <c r="J7" i="54" s="1"/>
  <c r="K7" i="54" s="1"/>
  <c r="G7" i="54"/>
  <c r="I6" i="54"/>
  <c r="J6" i="54" s="1"/>
  <c r="K6" i="54" s="1"/>
  <c r="G6" i="54"/>
  <c r="A1" i="54"/>
  <c r="C44" i="53"/>
  <c r="K43" i="53"/>
  <c r="K42" i="53"/>
  <c r="K41" i="53"/>
  <c r="K40" i="53"/>
  <c r="K39" i="53"/>
  <c r="K44" i="53" s="1"/>
  <c r="C35" i="53"/>
  <c r="K34" i="53"/>
  <c r="K33" i="53"/>
  <c r="K32" i="53"/>
  <c r="K31" i="53"/>
  <c r="K30" i="53"/>
  <c r="K29" i="53"/>
  <c r="K35" i="53" s="1"/>
  <c r="E25" i="53"/>
  <c r="E35" i="53" s="1"/>
  <c r="C25" i="53"/>
  <c r="I24" i="53"/>
  <c r="J24" i="53" s="1"/>
  <c r="K24" i="53" s="1"/>
  <c r="G24" i="53"/>
  <c r="I23" i="53"/>
  <c r="J23" i="53" s="1"/>
  <c r="K23" i="53" s="1"/>
  <c r="G23" i="53"/>
  <c r="I22" i="53"/>
  <c r="J22" i="53" s="1"/>
  <c r="K22" i="53" s="1"/>
  <c r="G22" i="53"/>
  <c r="I21" i="53"/>
  <c r="J21" i="53" s="1"/>
  <c r="K21" i="53" s="1"/>
  <c r="G21" i="53"/>
  <c r="I20" i="53"/>
  <c r="J20" i="53" s="1"/>
  <c r="K20" i="53" s="1"/>
  <c r="G20" i="53"/>
  <c r="I19" i="53"/>
  <c r="J19" i="53" s="1"/>
  <c r="K19" i="53" s="1"/>
  <c r="G19" i="53"/>
  <c r="I18" i="53"/>
  <c r="J18" i="53" s="1"/>
  <c r="K18" i="53" s="1"/>
  <c r="G18" i="53"/>
  <c r="I17" i="53"/>
  <c r="J17" i="53" s="1"/>
  <c r="K17" i="53" s="1"/>
  <c r="G17" i="53"/>
  <c r="I16" i="53"/>
  <c r="J16" i="53" s="1"/>
  <c r="K16" i="53" s="1"/>
  <c r="G16" i="53"/>
  <c r="I15" i="53"/>
  <c r="J15" i="53" s="1"/>
  <c r="K15" i="53" s="1"/>
  <c r="G15" i="53"/>
  <c r="I14" i="53"/>
  <c r="J14" i="53" s="1"/>
  <c r="K14" i="53" s="1"/>
  <c r="G14" i="53"/>
  <c r="I13" i="53"/>
  <c r="J13" i="53" s="1"/>
  <c r="K13" i="53" s="1"/>
  <c r="G13" i="53"/>
  <c r="I12" i="53"/>
  <c r="J12" i="53" s="1"/>
  <c r="K12" i="53" s="1"/>
  <c r="G12" i="53"/>
  <c r="I11" i="53"/>
  <c r="J11" i="53" s="1"/>
  <c r="K11" i="53" s="1"/>
  <c r="G11" i="53"/>
  <c r="I10" i="53"/>
  <c r="J10" i="53" s="1"/>
  <c r="K10" i="53" s="1"/>
  <c r="G10" i="53"/>
  <c r="I9" i="53"/>
  <c r="J9" i="53" s="1"/>
  <c r="K9" i="53" s="1"/>
  <c r="G9" i="53"/>
  <c r="I8" i="53"/>
  <c r="J8" i="53" s="1"/>
  <c r="K8" i="53" s="1"/>
  <c r="G8" i="53"/>
  <c r="I7" i="53"/>
  <c r="J7" i="53" s="1"/>
  <c r="K7" i="53" s="1"/>
  <c r="G7" i="53"/>
  <c r="I6" i="53"/>
  <c r="J6" i="53" s="1"/>
  <c r="K6" i="53" s="1"/>
  <c r="G6" i="53"/>
  <c r="A1" i="53"/>
  <c r="C44" i="52"/>
  <c r="K43" i="52"/>
  <c r="K42" i="52"/>
  <c r="K41" i="52"/>
  <c r="K40" i="52"/>
  <c r="K39" i="52"/>
  <c r="K44" i="52" s="1"/>
  <c r="C35" i="52"/>
  <c r="K34" i="52"/>
  <c r="K33" i="52"/>
  <c r="K32" i="52"/>
  <c r="K31" i="52"/>
  <c r="K30" i="52"/>
  <c r="K29" i="52"/>
  <c r="K35" i="52" s="1"/>
  <c r="E25" i="52"/>
  <c r="E35" i="52" s="1"/>
  <c r="C25" i="52"/>
  <c r="I24" i="52"/>
  <c r="J24" i="52" s="1"/>
  <c r="K24" i="52" s="1"/>
  <c r="G24" i="52"/>
  <c r="I23" i="52"/>
  <c r="J23" i="52" s="1"/>
  <c r="K23" i="52" s="1"/>
  <c r="G23" i="52"/>
  <c r="I22" i="52"/>
  <c r="J22" i="52" s="1"/>
  <c r="K22" i="52" s="1"/>
  <c r="G22" i="52"/>
  <c r="I21" i="52"/>
  <c r="J21" i="52" s="1"/>
  <c r="K21" i="52" s="1"/>
  <c r="G21" i="52"/>
  <c r="I20" i="52"/>
  <c r="J20" i="52" s="1"/>
  <c r="K20" i="52" s="1"/>
  <c r="G20" i="52"/>
  <c r="I19" i="52"/>
  <c r="J19" i="52" s="1"/>
  <c r="K19" i="52" s="1"/>
  <c r="G19" i="52"/>
  <c r="I18" i="52"/>
  <c r="J18" i="52" s="1"/>
  <c r="K18" i="52" s="1"/>
  <c r="G18" i="52"/>
  <c r="I17" i="52"/>
  <c r="J17" i="52" s="1"/>
  <c r="K17" i="52" s="1"/>
  <c r="G17" i="52"/>
  <c r="I16" i="52"/>
  <c r="J16" i="52" s="1"/>
  <c r="K16" i="52" s="1"/>
  <c r="G16" i="52"/>
  <c r="I15" i="52"/>
  <c r="J15" i="52" s="1"/>
  <c r="K15" i="52" s="1"/>
  <c r="G15" i="52"/>
  <c r="I14" i="52"/>
  <c r="J14" i="52" s="1"/>
  <c r="K14" i="52" s="1"/>
  <c r="G14" i="52"/>
  <c r="I13" i="52"/>
  <c r="J13" i="52" s="1"/>
  <c r="K13" i="52" s="1"/>
  <c r="G13" i="52"/>
  <c r="I12" i="52"/>
  <c r="J12" i="52" s="1"/>
  <c r="K12" i="52" s="1"/>
  <c r="G12" i="52"/>
  <c r="I11" i="52"/>
  <c r="J11" i="52" s="1"/>
  <c r="K11" i="52" s="1"/>
  <c r="G11" i="52"/>
  <c r="I10" i="52"/>
  <c r="J10" i="52" s="1"/>
  <c r="K10" i="52" s="1"/>
  <c r="G10" i="52"/>
  <c r="I9" i="52"/>
  <c r="J9" i="52" s="1"/>
  <c r="K9" i="52" s="1"/>
  <c r="G9" i="52"/>
  <c r="I8" i="52"/>
  <c r="J8" i="52" s="1"/>
  <c r="K8" i="52" s="1"/>
  <c r="G8" i="52"/>
  <c r="I7" i="52"/>
  <c r="J7" i="52" s="1"/>
  <c r="K7" i="52" s="1"/>
  <c r="G7" i="52"/>
  <c r="I6" i="52"/>
  <c r="J6" i="52" s="1"/>
  <c r="K6" i="52" s="1"/>
  <c r="K25" i="52" s="1"/>
  <c r="K45" i="52" s="1"/>
  <c r="F33" i="24" s="1"/>
  <c r="G6" i="52"/>
  <c r="A1" i="52"/>
  <c r="C44" i="51"/>
  <c r="K43" i="51"/>
  <c r="K42" i="51"/>
  <c r="K41" i="51"/>
  <c r="K40" i="51"/>
  <c r="K39" i="51"/>
  <c r="C35" i="51"/>
  <c r="K34" i="51"/>
  <c r="K33" i="51"/>
  <c r="K32" i="51"/>
  <c r="K31" i="51"/>
  <c r="K30" i="51"/>
  <c r="K29" i="51"/>
  <c r="K35" i="51" s="1"/>
  <c r="E25" i="51"/>
  <c r="E35" i="51" s="1"/>
  <c r="C25" i="51"/>
  <c r="I24" i="51"/>
  <c r="J24" i="51" s="1"/>
  <c r="K24" i="51" s="1"/>
  <c r="G24" i="51"/>
  <c r="I23" i="51"/>
  <c r="J23" i="51" s="1"/>
  <c r="K23" i="51" s="1"/>
  <c r="G23" i="51"/>
  <c r="I22" i="51"/>
  <c r="J22" i="51" s="1"/>
  <c r="K22" i="51" s="1"/>
  <c r="G22" i="51"/>
  <c r="I21" i="51"/>
  <c r="J21" i="51" s="1"/>
  <c r="K21" i="51" s="1"/>
  <c r="G21" i="51"/>
  <c r="I20" i="51"/>
  <c r="J20" i="51" s="1"/>
  <c r="K20" i="51" s="1"/>
  <c r="G20" i="51"/>
  <c r="I19" i="51"/>
  <c r="J19" i="51" s="1"/>
  <c r="K19" i="51" s="1"/>
  <c r="G19" i="51"/>
  <c r="I18" i="51"/>
  <c r="J18" i="51" s="1"/>
  <c r="K18" i="51" s="1"/>
  <c r="G18" i="51"/>
  <c r="I17" i="51"/>
  <c r="J17" i="51" s="1"/>
  <c r="K17" i="51" s="1"/>
  <c r="G17" i="51"/>
  <c r="I16" i="51"/>
  <c r="J16" i="51" s="1"/>
  <c r="K16" i="51" s="1"/>
  <c r="G16" i="51"/>
  <c r="I15" i="51"/>
  <c r="J15" i="51" s="1"/>
  <c r="K15" i="51" s="1"/>
  <c r="G15" i="51"/>
  <c r="I14" i="51"/>
  <c r="J14" i="51" s="1"/>
  <c r="K14" i="51" s="1"/>
  <c r="G14" i="51"/>
  <c r="I13" i="51"/>
  <c r="J13" i="51" s="1"/>
  <c r="K13" i="51" s="1"/>
  <c r="G13" i="51"/>
  <c r="I12" i="51"/>
  <c r="J12" i="51" s="1"/>
  <c r="K12" i="51" s="1"/>
  <c r="G12" i="51"/>
  <c r="I11" i="51"/>
  <c r="J11" i="51" s="1"/>
  <c r="K11" i="51" s="1"/>
  <c r="G11" i="51"/>
  <c r="I10" i="51"/>
  <c r="J10" i="51" s="1"/>
  <c r="K10" i="51" s="1"/>
  <c r="G10" i="51"/>
  <c r="I9" i="51"/>
  <c r="J9" i="51" s="1"/>
  <c r="K9" i="51" s="1"/>
  <c r="G9" i="51"/>
  <c r="I8" i="51"/>
  <c r="J8" i="51" s="1"/>
  <c r="K8" i="51" s="1"/>
  <c r="G8" i="51"/>
  <c r="I7" i="51"/>
  <c r="J7" i="51" s="1"/>
  <c r="K7" i="51" s="1"/>
  <c r="G7" i="51"/>
  <c r="I6" i="51"/>
  <c r="J6" i="51" s="1"/>
  <c r="K6" i="51" s="1"/>
  <c r="G6" i="51"/>
  <c r="A1" i="51"/>
  <c r="C44" i="50"/>
  <c r="K43" i="50"/>
  <c r="K42" i="50"/>
  <c r="K41" i="50"/>
  <c r="K40" i="50"/>
  <c r="K39" i="50"/>
  <c r="K44" i="50" s="1"/>
  <c r="C35" i="50"/>
  <c r="K34" i="50"/>
  <c r="K33" i="50"/>
  <c r="K32" i="50"/>
  <c r="K31" i="50"/>
  <c r="K30" i="50"/>
  <c r="K29" i="50"/>
  <c r="K35" i="50" s="1"/>
  <c r="E25" i="50"/>
  <c r="E35" i="50" s="1"/>
  <c r="C25" i="50"/>
  <c r="I24" i="50"/>
  <c r="J24" i="50" s="1"/>
  <c r="K24" i="50" s="1"/>
  <c r="G24" i="50"/>
  <c r="I23" i="50"/>
  <c r="J23" i="50" s="1"/>
  <c r="K23" i="50" s="1"/>
  <c r="G23" i="50"/>
  <c r="I22" i="50"/>
  <c r="J22" i="50" s="1"/>
  <c r="K22" i="50" s="1"/>
  <c r="G22" i="50"/>
  <c r="I21" i="50"/>
  <c r="J21" i="50" s="1"/>
  <c r="K21" i="50" s="1"/>
  <c r="G21" i="50"/>
  <c r="I20" i="50"/>
  <c r="J20" i="50" s="1"/>
  <c r="K20" i="50" s="1"/>
  <c r="G20" i="50"/>
  <c r="I19" i="50"/>
  <c r="J19" i="50" s="1"/>
  <c r="K19" i="50" s="1"/>
  <c r="G19" i="50"/>
  <c r="I18" i="50"/>
  <c r="J18" i="50" s="1"/>
  <c r="K18" i="50" s="1"/>
  <c r="G18" i="50"/>
  <c r="I17" i="50"/>
  <c r="J17" i="50" s="1"/>
  <c r="K17" i="50" s="1"/>
  <c r="G17" i="50"/>
  <c r="I16" i="50"/>
  <c r="J16" i="50" s="1"/>
  <c r="K16" i="50" s="1"/>
  <c r="G16" i="50"/>
  <c r="I15" i="50"/>
  <c r="J15" i="50" s="1"/>
  <c r="K15" i="50" s="1"/>
  <c r="G15" i="50"/>
  <c r="I14" i="50"/>
  <c r="J14" i="50" s="1"/>
  <c r="K14" i="50" s="1"/>
  <c r="G14" i="50"/>
  <c r="I13" i="50"/>
  <c r="J13" i="50" s="1"/>
  <c r="K13" i="50" s="1"/>
  <c r="G13" i="50"/>
  <c r="I12" i="50"/>
  <c r="J12" i="50" s="1"/>
  <c r="K12" i="50" s="1"/>
  <c r="G12" i="50"/>
  <c r="I11" i="50"/>
  <c r="J11" i="50" s="1"/>
  <c r="K11" i="50" s="1"/>
  <c r="G11" i="50"/>
  <c r="I10" i="50"/>
  <c r="J10" i="50" s="1"/>
  <c r="K10" i="50" s="1"/>
  <c r="G10" i="50"/>
  <c r="I9" i="50"/>
  <c r="J9" i="50" s="1"/>
  <c r="K9" i="50" s="1"/>
  <c r="G9" i="50"/>
  <c r="I8" i="50"/>
  <c r="J8" i="50" s="1"/>
  <c r="K8" i="50" s="1"/>
  <c r="G8" i="50"/>
  <c r="I7" i="50"/>
  <c r="J7" i="50" s="1"/>
  <c r="K7" i="50" s="1"/>
  <c r="G7" i="50"/>
  <c r="I6" i="50"/>
  <c r="J6" i="50" s="1"/>
  <c r="K6" i="50" s="1"/>
  <c r="G6" i="50"/>
  <c r="A1" i="50"/>
  <c r="C44" i="49"/>
  <c r="K43" i="49"/>
  <c r="K42" i="49"/>
  <c r="K41" i="49"/>
  <c r="K40" i="49"/>
  <c r="K39" i="49"/>
  <c r="C35" i="49"/>
  <c r="K34" i="49"/>
  <c r="K33" i="49"/>
  <c r="K32" i="49"/>
  <c r="K31" i="49"/>
  <c r="K30" i="49"/>
  <c r="K29" i="49"/>
  <c r="E25" i="49"/>
  <c r="E35" i="49" s="1"/>
  <c r="C25" i="49"/>
  <c r="I24" i="49"/>
  <c r="J24" i="49" s="1"/>
  <c r="K24" i="49" s="1"/>
  <c r="G24" i="49"/>
  <c r="I23" i="49"/>
  <c r="J23" i="49" s="1"/>
  <c r="K23" i="49" s="1"/>
  <c r="G23" i="49"/>
  <c r="I22" i="49"/>
  <c r="J22" i="49" s="1"/>
  <c r="K22" i="49" s="1"/>
  <c r="G22" i="49"/>
  <c r="I21" i="49"/>
  <c r="J21" i="49" s="1"/>
  <c r="K21" i="49" s="1"/>
  <c r="G21" i="49"/>
  <c r="I20" i="49"/>
  <c r="J20" i="49" s="1"/>
  <c r="K20" i="49" s="1"/>
  <c r="G20" i="49"/>
  <c r="I19" i="49"/>
  <c r="J19" i="49" s="1"/>
  <c r="K19" i="49" s="1"/>
  <c r="G19" i="49"/>
  <c r="I18" i="49"/>
  <c r="J18" i="49" s="1"/>
  <c r="K18" i="49" s="1"/>
  <c r="G18" i="49"/>
  <c r="I17" i="49"/>
  <c r="J17" i="49" s="1"/>
  <c r="K17" i="49" s="1"/>
  <c r="G17" i="49"/>
  <c r="I16" i="49"/>
  <c r="J16" i="49" s="1"/>
  <c r="K16" i="49" s="1"/>
  <c r="G16" i="49"/>
  <c r="I15" i="49"/>
  <c r="J15" i="49" s="1"/>
  <c r="K15" i="49" s="1"/>
  <c r="G15" i="49"/>
  <c r="I14" i="49"/>
  <c r="J14" i="49" s="1"/>
  <c r="K14" i="49" s="1"/>
  <c r="G14" i="49"/>
  <c r="I13" i="49"/>
  <c r="J13" i="49" s="1"/>
  <c r="K13" i="49" s="1"/>
  <c r="G13" i="49"/>
  <c r="I12" i="49"/>
  <c r="J12" i="49" s="1"/>
  <c r="K12" i="49" s="1"/>
  <c r="G12" i="49"/>
  <c r="I11" i="49"/>
  <c r="J11" i="49" s="1"/>
  <c r="K11" i="49" s="1"/>
  <c r="G11" i="49"/>
  <c r="I10" i="49"/>
  <c r="J10" i="49" s="1"/>
  <c r="K10" i="49" s="1"/>
  <c r="G10" i="49"/>
  <c r="I9" i="49"/>
  <c r="J9" i="49" s="1"/>
  <c r="K9" i="49" s="1"/>
  <c r="G9" i="49"/>
  <c r="I8" i="49"/>
  <c r="J8" i="49" s="1"/>
  <c r="K8" i="49" s="1"/>
  <c r="G8" i="49"/>
  <c r="I7" i="49"/>
  <c r="J7" i="49" s="1"/>
  <c r="K7" i="49" s="1"/>
  <c r="G7" i="49"/>
  <c r="I6" i="49"/>
  <c r="J6" i="49" s="1"/>
  <c r="K6" i="49" s="1"/>
  <c r="G6" i="49"/>
  <c r="A1" i="49"/>
  <c r="C44" i="48"/>
  <c r="K43" i="48"/>
  <c r="K42" i="48"/>
  <c r="K41" i="48"/>
  <c r="K40" i="48"/>
  <c r="K39" i="48"/>
  <c r="C35" i="48"/>
  <c r="K34" i="48"/>
  <c r="K33" i="48"/>
  <c r="K32" i="48"/>
  <c r="K31" i="48"/>
  <c r="K30" i="48"/>
  <c r="K29" i="48"/>
  <c r="E25" i="48"/>
  <c r="E35" i="48" s="1"/>
  <c r="C25" i="48"/>
  <c r="I24" i="48"/>
  <c r="J24" i="48" s="1"/>
  <c r="K24" i="48" s="1"/>
  <c r="G24" i="48"/>
  <c r="I23" i="48"/>
  <c r="J23" i="48" s="1"/>
  <c r="K23" i="48" s="1"/>
  <c r="G23" i="48"/>
  <c r="I22" i="48"/>
  <c r="J22" i="48" s="1"/>
  <c r="K22" i="48" s="1"/>
  <c r="G22" i="48"/>
  <c r="I21" i="48"/>
  <c r="J21" i="48" s="1"/>
  <c r="K21" i="48" s="1"/>
  <c r="G21" i="48"/>
  <c r="I20" i="48"/>
  <c r="J20" i="48" s="1"/>
  <c r="K20" i="48" s="1"/>
  <c r="G20" i="48"/>
  <c r="I19" i="48"/>
  <c r="J19" i="48" s="1"/>
  <c r="K19" i="48" s="1"/>
  <c r="G19" i="48"/>
  <c r="I18" i="48"/>
  <c r="J18" i="48" s="1"/>
  <c r="K18" i="48" s="1"/>
  <c r="G18" i="48"/>
  <c r="I17" i="48"/>
  <c r="J17" i="48" s="1"/>
  <c r="K17" i="48" s="1"/>
  <c r="G17" i="48"/>
  <c r="I16" i="48"/>
  <c r="J16" i="48" s="1"/>
  <c r="K16" i="48" s="1"/>
  <c r="G16" i="48"/>
  <c r="I15" i="48"/>
  <c r="J15" i="48" s="1"/>
  <c r="K15" i="48" s="1"/>
  <c r="G15" i="48"/>
  <c r="I14" i="48"/>
  <c r="J14" i="48" s="1"/>
  <c r="K14" i="48" s="1"/>
  <c r="G14" i="48"/>
  <c r="I13" i="48"/>
  <c r="J13" i="48" s="1"/>
  <c r="K13" i="48" s="1"/>
  <c r="G13" i="48"/>
  <c r="I12" i="48"/>
  <c r="J12" i="48" s="1"/>
  <c r="K12" i="48" s="1"/>
  <c r="G12" i="48"/>
  <c r="I11" i="48"/>
  <c r="J11" i="48" s="1"/>
  <c r="K11" i="48" s="1"/>
  <c r="G11" i="48"/>
  <c r="I10" i="48"/>
  <c r="J10" i="48" s="1"/>
  <c r="K10" i="48" s="1"/>
  <c r="G10" i="48"/>
  <c r="I9" i="48"/>
  <c r="J9" i="48" s="1"/>
  <c r="K9" i="48" s="1"/>
  <c r="G9" i="48"/>
  <c r="I8" i="48"/>
  <c r="J8" i="48" s="1"/>
  <c r="K8" i="48" s="1"/>
  <c r="G8" i="48"/>
  <c r="I7" i="48"/>
  <c r="J7" i="48" s="1"/>
  <c r="K7" i="48" s="1"/>
  <c r="G7" i="48"/>
  <c r="I6" i="48"/>
  <c r="J6" i="48" s="1"/>
  <c r="K6" i="48" s="1"/>
  <c r="G6" i="48"/>
  <c r="A1" i="48"/>
  <c r="C44" i="47"/>
  <c r="K43" i="47"/>
  <c r="K42" i="47"/>
  <c r="K41" i="47"/>
  <c r="K40" i="47"/>
  <c r="K39" i="47"/>
  <c r="C35" i="47"/>
  <c r="K34" i="47"/>
  <c r="K33" i="47"/>
  <c r="K32" i="47"/>
  <c r="K31" i="47"/>
  <c r="K30" i="47"/>
  <c r="K29" i="47"/>
  <c r="E25" i="47"/>
  <c r="E35" i="47" s="1"/>
  <c r="C25" i="47"/>
  <c r="I24" i="47"/>
  <c r="J24" i="47" s="1"/>
  <c r="K24" i="47" s="1"/>
  <c r="G24" i="47"/>
  <c r="I23" i="47"/>
  <c r="J23" i="47" s="1"/>
  <c r="K23" i="47" s="1"/>
  <c r="G23" i="47"/>
  <c r="I22" i="47"/>
  <c r="J22" i="47" s="1"/>
  <c r="K22" i="47" s="1"/>
  <c r="G22" i="47"/>
  <c r="I21" i="47"/>
  <c r="J21" i="47" s="1"/>
  <c r="K21" i="47" s="1"/>
  <c r="G21" i="47"/>
  <c r="I20" i="47"/>
  <c r="J20" i="47" s="1"/>
  <c r="K20" i="47" s="1"/>
  <c r="G20" i="47"/>
  <c r="I19" i="47"/>
  <c r="J19" i="47" s="1"/>
  <c r="K19" i="47" s="1"/>
  <c r="G19" i="47"/>
  <c r="I18" i="47"/>
  <c r="J18" i="47" s="1"/>
  <c r="K18" i="47" s="1"/>
  <c r="G18" i="47"/>
  <c r="I17" i="47"/>
  <c r="J17" i="47" s="1"/>
  <c r="K17" i="47" s="1"/>
  <c r="G17" i="47"/>
  <c r="I16" i="47"/>
  <c r="J16" i="47" s="1"/>
  <c r="K16" i="47" s="1"/>
  <c r="G16" i="47"/>
  <c r="I15" i="47"/>
  <c r="J15" i="47" s="1"/>
  <c r="K15" i="47" s="1"/>
  <c r="G15" i="47"/>
  <c r="I14" i="47"/>
  <c r="J14" i="47" s="1"/>
  <c r="K14" i="47" s="1"/>
  <c r="G14" i="47"/>
  <c r="I13" i="47"/>
  <c r="J13" i="47" s="1"/>
  <c r="K13" i="47" s="1"/>
  <c r="G13" i="47"/>
  <c r="I12" i="47"/>
  <c r="J12" i="47" s="1"/>
  <c r="K12" i="47" s="1"/>
  <c r="G12" i="47"/>
  <c r="I11" i="47"/>
  <c r="J11" i="47" s="1"/>
  <c r="K11" i="47" s="1"/>
  <c r="G11" i="47"/>
  <c r="I10" i="47"/>
  <c r="J10" i="47" s="1"/>
  <c r="K10" i="47" s="1"/>
  <c r="G10" i="47"/>
  <c r="I9" i="47"/>
  <c r="J9" i="47" s="1"/>
  <c r="K9" i="47" s="1"/>
  <c r="G9" i="47"/>
  <c r="I8" i="47"/>
  <c r="J8" i="47" s="1"/>
  <c r="K8" i="47" s="1"/>
  <c r="G8" i="47"/>
  <c r="I7" i="47"/>
  <c r="J7" i="47" s="1"/>
  <c r="K7" i="47" s="1"/>
  <c r="G7" i="47"/>
  <c r="I6" i="47"/>
  <c r="J6" i="47" s="1"/>
  <c r="K6" i="47" s="1"/>
  <c r="G6" i="47"/>
  <c r="A1" i="47"/>
  <c r="C44" i="46"/>
  <c r="K43" i="46"/>
  <c r="K42" i="46"/>
  <c r="K41" i="46"/>
  <c r="K40" i="46"/>
  <c r="K39" i="46"/>
  <c r="C35" i="46"/>
  <c r="K34" i="46"/>
  <c r="K33" i="46"/>
  <c r="K32" i="46"/>
  <c r="K31" i="46"/>
  <c r="K30" i="46"/>
  <c r="K29" i="46"/>
  <c r="E25" i="46"/>
  <c r="E35" i="46" s="1"/>
  <c r="C25" i="46"/>
  <c r="I24" i="46"/>
  <c r="J24" i="46" s="1"/>
  <c r="K24" i="46" s="1"/>
  <c r="G24" i="46"/>
  <c r="J23" i="46"/>
  <c r="K23" i="46" s="1"/>
  <c r="I23" i="46"/>
  <c r="G23" i="46"/>
  <c r="J22" i="46"/>
  <c r="K22" i="46" s="1"/>
  <c r="I22" i="46"/>
  <c r="G22" i="46"/>
  <c r="I21" i="46"/>
  <c r="J21" i="46" s="1"/>
  <c r="K21" i="46" s="1"/>
  <c r="G21" i="46"/>
  <c r="I20" i="46"/>
  <c r="J20" i="46" s="1"/>
  <c r="K20" i="46" s="1"/>
  <c r="G20" i="46"/>
  <c r="J19" i="46"/>
  <c r="K19" i="46" s="1"/>
  <c r="I19" i="46"/>
  <c r="G19" i="46"/>
  <c r="J18" i="46"/>
  <c r="K18" i="46" s="1"/>
  <c r="I18" i="46"/>
  <c r="G18" i="46"/>
  <c r="I17" i="46"/>
  <c r="J17" i="46" s="1"/>
  <c r="K17" i="46" s="1"/>
  <c r="G17" i="46"/>
  <c r="I16" i="46"/>
  <c r="J16" i="46" s="1"/>
  <c r="K16" i="46" s="1"/>
  <c r="G16" i="46"/>
  <c r="J15" i="46"/>
  <c r="K15" i="46" s="1"/>
  <c r="I15" i="46"/>
  <c r="G15" i="46"/>
  <c r="J14" i="46"/>
  <c r="K14" i="46" s="1"/>
  <c r="I14" i="46"/>
  <c r="G14" i="46"/>
  <c r="I13" i="46"/>
  <c r="J13" i="46" s="1"/>
  <c r="K13" i="46" s="1"/>
  <c r="G13" i="46"/>
  <c r="I12" i="46"/>
  <c r="J12" i="46" s="1"/>
  <c r="K12" i="46" s="1"/>
  <c r="G12" i="46"/>
  <c r="J11" i="46"/>
  <c r="K11" i="46" s="1"/>
  <c r="I11" i="46"/>
  <c r="G11" i="46"/>
  <c r="J10" i="46"/>
  <c r="K10" i="46" s="1"/>
  <c r="I10" i="46"/>
  <c r="G10" i="46"/>
  <c r="I9" i="46"/>
  <c r="J9" i="46" s="1"/>
  <c r="K9" i="46" s="1"/>
  <c r="G9" i="46"/>
  <c r="I8" i="46"/>
  <c r="J8" i="46" s="1"/>
  <c r="K8" i="46" s="1"/>
  <c r="G8" i="46"/>
  <c r="J7" i="46"/>
  <c r="K7" i="46" s="1"/>
  <c r="I7" i="46"/>
  <c r="G7" i="46"/>
  <c r="I6" i="46"/>
  <c r="J6" i="46" s="1"/>
  <c r="K6" i="46" s="1"/>
  <c r="G6" i="46"/>
  <c r="A1" i="46"/>
  <c r="C44" i="45"/>
  <c r="K43" i="45"/>
  <c r="K42" i="45"/>
  <c r="K41" i="45"/>
  <c r="K40" i="45"/>
  <c r="K39" i="45"/>
  <c r="C35" i="45"/>
  <c r="K34" i="45"/>
  <c r="K33" i="45"/>
  <c r="K32" i="45"/>
  <c r="K31" i="45"/>
  <c r="K30" i="45"/>
  <c r="K29" i="45"/>
  <c r="E25" i="45"/>
  <c r="E35" i="45" s="1"/>
  <c r="C25" i="45"/>
  <c r="I24" i="45"/>
  <c r="J24" i="45" s="1"/>
  <c r="K24" i="45" s="1"/>
  <c r="G24" i="45"/>
  <c r="I23" i="45"/>
  <c r="J23" i="45" s="1"/>
  <c r="K23" i="45" s="1"/>
  <c r="G23" i="45"/>
  <c r="I22" i="45"/>
  <c r="J22" i="45" s="1"/>
  <c r="K22" i="45" s="1"/>
  <c r="G22" i="45"/>
  <c r="I21" i="45"/>
  <c r="J21" i="45" s="1"/>
  <c r="K21" i="45" s="1"/>
  <c r="G21" i="45"/>
  <c r="I20" i="45"/>
  <c r="J20" i="45" s="1"/>
  <c r="K20" i="45" s="1"/>
  <c r="G20" i="45"/>
  <c r="I19" i="45"/>
  <c r="J19" i="45" s="1"/>
  <c r="K19" i="45" s="1"/>
  <c r="G19" i="45"/>
  <c r="I18" i="45"/>
  <c r="J18" i="45" s="1"/>
  <c r="K18" i="45" s="1"/>
  <c r="G18" i="45"/>
  <c r="I17" i="45"/>
  <c r="J17" i="45" s="1"/>
  <c r="K17" i="45" s="1"/>
  <c r="G17" i="45"/>
  <c r="I16" i="45"/>
  <c r="J16" i="45" s="1"/>
  <c r="K16" i="45" s="1"/>
  <c r="G16" i="45"/>
  <c r="I15" i="45"/>
  <c r="J15" i="45" s="1"/>
  <c r="K15" i="45" s="1"/>
  <c r="G15" i="45"/>
  <c r="I14" i="45"/>
  <c r="J14" i="45" s="1"/>
  <c r="K14" i="45" s="1"/>
  <c r="G14" i="45"/>
  <c r="I13" i="45"/>
  <c r="J13" i="45" s="1"/>
  <c r="K13" i="45" s="1"/>
  <c r="G13" i="45"/>
  <c r="I12" i="45"/>
  <c r="J12" i="45" s="1"/>
  <c r="K12" i="45" s="1"/>
  <c r="G12" i="45"/>
  <c r="I11" i="45"/>
  <c r="J11" i="45" s="1"/>
  <c r="K11" i="45" s="1"/>
  <c r="G11" i="45"/>
  <c r="I10" i="45"/>
  <c r="J10" i="45" s="1"/>
  <c r="K10" i="45" s="1"/>
  <c r="G10" i="45"/>
  <c r="I9" i="45"/>
  <c r="J9" i="45" s="1"/>
  <c r="K9" i="45" s="1"/>
  <c r="G9" i="45"/>
  <c r="I8" i="45"/>
  <c r="J8" i="45" s="1"/>
  <c r="K8" i="45" s="1"/>
  <c r="G8" i="45"/>
  <c r="I7" i="45"/>
  <c r="J7" i="45" s="1"/>
  <c r="K7" i="45" s="1"/>
  <c r="G7" i="45"/>
  <c r="I6" i="45"/>
  <c r="J6" i="45" s="1"/>
  <c r="K6" i="45" s="1"/>
  <c r="G6" i="45"/>
  <c r="A1" i="45"/>
  <c r="C44" i="44"/>
  <c r="K43" i="44"/>
  <c r="K42" i="44"/>
  <c r="K41" i="44"/>
  <c r="K40" i="44"/>
  <c r="K39" i="44"/>
  <c r="C35" i="44"/>
  <c r="K34" i="44"/>
  <c r="K33" i="44"/>
  <c r="K32" i="44"/>
  <c r="K31" i="44"/>
  <c r="K30" i="44"/>
  <c r="K29" i="44"/>
  <c r="E25" i="44"/>
  <c r="E35" i="44" s="1"/>
  <c r="C25" i="44"/>
  <c r="J24" i="44"/>
  <c r="K24" i="44" s="1"/>
  <c r="I24" i="44"/>
  <c r="G24" i="44"/>
  <c r="I23" i="44"/>
  <c r="J23" i="44" s="1"/>
  <c r="K23" i="44" s="1"/>
  <c r="G23" i="44"/>
  <c r="I22" i="44"/>
  <c r="J22" i="44" s="1"/>
  <c r="K22" i="44" s="1"/>
  <c r="G22" i="44"/>
  <c r="I21" i="44"/>
  <c r="J21" i="44" s="1"/>
  <c r="K21" i="44" s="1"/>
  <c r="G21" i="44"/>
  <c r="J20" i="44"/>
  <c r="K20" i="44" s="1"/>
  <c r="I20" i="44"/>
  <c r="G20" i="44"/>
  <c r="I19" i="44"/>
  <c r="J19" i="44" s="1"/>
  <c r="K19" i="44" s="1"/>
  <c r="G19" i="44"/>
  <c r="I18" i="44"/>
  <c r="J18" i="44" s="1"/>
  <c r="K18" i="44" s="1"/>
  <c r="G18" i="44"/>
  <c r="I17" i="44"/>
  <c r="J17" i="44" s="1"/>
  <c r="K17" i="44" s="1"/>
  <c r="G17" i="44"/>
  <c r="J16" i="44"/>
  <c r="K16" i="44" s="1"/>
  <c r="I16" i="44"/>
  <c r="G16" i="44"/>
  <c r="I15" i="44"/>
  <c r="J15" i="44" s="1"/>
  <c r="K15" i="44" s="1"/>
  <c r="G15" i="44"/>
  <c r="I14" i="44"/>
  <c r="J14" i="44" s="1"/>
  <c r="K14" i="44" s="1"/>
  <c r="G14" i="44"/>
  <c r="J13" i="44"/>
  <c r="K13" i="44" s="1"/>
  <c r="I13" i="44"/>
  <c r="G13" i="44"/>
  <c r="J12" i="44"/>
  <c r="K12" i="44" s="1"/>
  <c r="I12" i="44"/>
  <c r="G12" i="44"/>
  <c r="I11" i="44"/>
  <c r="J11" i="44" s="1"/>
  <c r="K11" i="44" s="1"/>
  <c r="G11" i="44"/>
  <c r="I10" i="44"/>
  <c r="J10" i="44" s="1"/>
  <c r="K10" i="44" s="1"/>
  <c r="G10" i="44"/>
  <c r="J9" i="44"/>
  <c r="K9" i="44" s="1"/>
  <c r="I9" i="44"/>
  <c r="G9" i="44"/>
  <c r="J8" i="44"/>
  <c r="K8" i="44" s="1"/>
  <c r="I8" i="44"/>
  <c r="G8" i="44"/>
  <c r="I7" i="44"/>
  <c r="J7" i="44" s="1"/>
  <c r="K7" i="44" s="1"/>
  <c r="G7" i="44"/>
  <c r="I6" i="44"/>
  <c r="J6" i="44" s="1"/>
  <c r="K6" i="44" s="1"/>
  <c r="G6" i="44"/>
  <c r="A1" i="44"/>
  <c r="C44" i="43"/>
  <c r="K43" i="43"/>
  <c r="K42" i="43"/>
  <c r="K41" i="43"/>
  <c r="K40" i="43"/>
  <c r="K39" i="43"/>
  <c r="C35" i="43"/>
  <c r="K34" i="43"/>
  <c r="K33" i="43"/>
  <c r="K32" i="43"/>
  <c r="K31" i="43"/>
  <c r="K30" i="43"/>
  <c r="K29" i="43"/>
  <c r="E25" i="43"/>
  <c r="E35" i="43" s="1"/>
  <c r="C25" i="43"/>
  <c r="I24" i="43"/>
  <c r="J24" i="43" s="1"/>
  <c r="K24" i="43" s="1"/>
  <c r="G24" i="43"/>
  <c r="I23" i="43"/>
  <c r="J23" i="43" s="1"/>
  <c r="K23" i="43" s="1"/>
  <c r="G23" i="43"/>
  <c r="I22" i="43"/>
  <c r="J22" i="43" s="1"/>
  <c r="K22" i="43" s="1"/>
  <c r="G22" i="43"/>
  <c r="I21" i="43"/>
  <c r="J21" i="43" s="1"/>
  <c r="K21" i="43" s="1"/>
  <c r="G21" i="43"/>
  <c r="I20" i="43"/>
  <c r="J20" i="43" s="1"/>
  <c r="K20" i="43" s="1"/>
  <c r="G20" i="43"/>
  <c r="I19" i="43"/>
  <c r="J19" i="43" s="1"/>
  <c r="K19" i="43" s="1"/>
  <c r="G19" i="43"/>
  <c r="I18" i="43"/>
  <c r="J18" i="43" s="1"/>
  <c r="K18" i="43" s="1"/>
  <c r="G18" i="43"/>
  <c r="I17" i="43"/>
  <c r="J17" i="43" s="1"/>
  <c r="K17" i="43" s="1"/>
  <c r="G17" i="43"/>
  <c r="I16" i="43"/>
  <c r="J16" i="43" s="1"/>
  <c r="K16" i="43" s="1"/>
  <c r="G16" i="43"/>
  <c r="I15" i="43"/>
  <c r="J15" i="43" s="1"/>
  <c r="K15" i="43" s="1"/>
  <c r="G15" i="43"/>
  <c r="I14" i="43"/>
  <c r="J14" i="43" s="1"/>
  <c r="K14" i="43" s="1"/>
  <c r="G14" i="43"/>
  <c r="I13" i="43"/>
  <c r="J13" i="43" s="1"/>
  <c r="K13" i="43" s="1"/>
  <c r="G13" i="43"/>
  <c r="I12" i="43"/>
  <c r="J12" i="43" s="1"/>
  <c r="K12" i="43" s="1"/>
  <c r="G12" i="43"/>
  <c r="I11" i="43"/>
  <c r="J11" i="43" s="1"/>
  <c r="K11" i="43" s="1"/>
  <c r="G11" i="43"/>
  <c r="I10" i="43"/>
  <c r="J10" i="43" s="1"/>
  <c r="K10" i="43" s="1"/>
  <c r="G10" i="43"/>
  <c r="I9" i="43"/>
  <c r="J9" i="43" s="1"/>
  <c r="K9" i="43" s="1"/>
  <c r="G9" i="43"/>
  <c r="I8" i="43"/>
  <c r="J8" i="43" s="1"/>
  <c r="K8" i="43" s="1"/>
  <c r="G8" i="43"/>
  <c r="I7" i="43"/>
  <c r="J7" i="43" s="1"/>
  <c r="K7" i="43" s="1"/>
  <c r="G7" i="43"/>
  <c r="I6" i="43"/>
  <c r="J6" i="43" s="1"/>
  <c r="K6" i="43" s="1"/>
  <c r="G6" i="43"/>
  <c r="A1" i="43"/>
  <c r="A1" i="36"/>
  <c r="A1" i="37"/>
  <c r="A1" i="38"/>
  <c r="A1" i="39"/>
  <c r="A1" i="40"/>
  <c r="A1" i="41"/>
  <c r="A1" i="42"/>
  <c r="A1" i="35"/>
  <c r="A1" i="34"/>
  <c r="A1" i="33"/>
  <c r="C44" i="42"/>
  <c r="K43" i="42"/>
  <c r="K42" i="42"/>
  <c r="K41" i="42"/>
  <c r="K40" i="42"/>
  <c r="K39" i="42"/>
  <c r="C35" i="42"/>
  <c r="K34" i="42"/>
  <c r="K33" i="42"/>
  <c r="K32" i="42"/>
  <c r="K31" i="42"/>
  <c r="K30" i="42"/>
  <c r="K29" i="42"/>
  <c r="E25" i="42"/>
  <c r="E35" i="42" s="1"/>
  <c r="C25" i="42"/>
  <c r="I24" i="42"/>
  <c r="J24" i="42" s="1"/>
  <c r="K24" i="42" s="1"/>
  <c r="G24" i="42"/>
  <c r="I23" i="42"/>
  <c r="J23" i="42" s="1"/>
  <c r="K23" i="42" s="1"/>
  <c r="G23" i="42"/>
  <c r="I22" i="42"/>
  <c r="J22" i="42" s="1"/>
  <c r="K22" i="42" s="1"/>
  <c r="G22" i="42"/>
  <c r="I21" i="42"/>
  <c r="J21" i="42" s="1"/>
  <c r="K21" i="42" s="1"/>
  <c r="G21" i="42"/>
  <c r="I20" i="42"/>
  <c r="J20" i="42" s="1"/>
  <c r="K20" i="42" s="1"/>
  <c r="G20" i="42"/>
  <c r="I19" i="42"/>
  <c r="J19" i="42" s="1"/>
  <c r="K19" i="42" s="1"/>
  <c r="G19" i="42"/>
  <c r="I18" i="42"/>
  <c r="J18" i="42" s="1"/>
  <c r="K18" i="42" s="1"/>
  <c r="G18" i="42"/>
  <c r="I17" i="42"/>
  <c r="J17" i="42" s="1"/>
  <c r="K17" i="42" s="1"/>
  <c r="G17" i="42"/>
  <c r="I16" i="42"/>
  <c r="J16" i="42" s="1"/>
  <c r="K16" i="42" s="1"/>
  <c r="G16" i="42"/>
  <c r="I15" i="42"/>
  <c r="J15" i="42" s="1"/>
  <c r="K15" i="42" s="1"/>
  <c r="G15" i="42"/>
  <c r="I14" i="42"/>
  <c r="J14" i="42" s="1"/>
  <c r="K14" i="42" s="1"/>
  <c r="G14" i="42"/>
  <c r="I13" i="42"/>
  <c r="J13" i="42" s="1"/>
  <c r="K13" i="42" s="1"/>
  <c r="G13" i="42"/>
  <c r="I12" i="42"/>
  <c r="J12" i="42" s="1"/>
  <c r="K12" i="42" s="1"/>
  <c r="G12" i="42"/>
  <c r="I11" i="42"/>
  <c r="J11" i="42" s="1"/>
  <c r="K11" i="42" s="1"/>
  <c r="G11" i="42"/>
  <c r="I10" i="42"/>
  <c r="J10" i="42" s="1"/>
  <c r="K10" i="42" s="1"/>
  <c r="G10" i="42"/>
  <c r="I9" i="42"/>
  <c r="J9" i="42" s="1"/>
  <c r="K9" i="42" s="1"/>
  <c r="G9" i="42"/>
  <c r="I8" i="42"/>
  <c r="J8" i="42" s="1"/>
  <c r="K8" i="42" s="1"/>
  <c r="G8" i="42"/>
  <c r="I7" i="42"/>
  <c r="J7" i="42" s="1"/>
  <c r="K7" i="42" s="1"/>
  <c r="G7" i="42"/>
  <c r="I6" i="42"/>
  <c r="J6" i="42" s="1"/>
  <c r="K6" i="42" s="1"/>
  <c r="G6" i="42"/>
  <c r="C44" i="41"/>
  <c r="K43" i="41"/>
  <c r="K42" i="41"/>
  <c r="K41" i="41"/>
  <c r="K40" i="41"/>
  <c r="K39" i="41"/>
  <c r="C35" i="41"/>
  <c r="K34" i="41"/>
  <c r="K33" i="41"/>
  <c r="K32" i="41"/>
  <c r="K31" i="41"/>
  <c r="K30" i="41"/>
  <c r="K29" i="41"/>
  <c r="E25" i="41"/>
  <c r="E35" i="41" s="1"/>
  <c r="C25" i="41"/>
  <c r="I24" i="41"/>
  <c r="J24" i="41" s="1"/>
  <c r="K24" i="41" s="1"/>
  <c r="G24" i="41"/>
  <c r="I23" i="41"/>
  <c r="J23" i="41" s="1"/>
  <c r="K23" i="41" s="1"/>
  <c r="G23" i="41"/>
  <c r="I22" i="41"/>
  <c r="J22" i="41" s="1"/>
  <c r="K22" i="41" s="1"/>
  <c r="G22" i="41"/>
  <c r="I21" i="41"/>
  <c r="J21" i="41" s="1"/>
  <c r="K21" i="41" s="1"/>
  <c r="G21" i="41"/>
  <c r="I20" i="41"/>
  <c r="J20" i="41" s="1"/>
  <c r="K20" i="41" s="1"/>
  <c r="G20" i="41"/>
  <c r="I19" i="41"/>
  <c r="J19" i="41" s="1"/>
  <c r="K19" i="41" s="1"/>
  <c r="G19" i="41"/>
  <c r="I18" i="41"/>
  <c r="J18" i="41" s="1"/>
  <c r="K18" i="41" s="1"/>
  <c r="G18" i="41"/>
  <c r="I17" i="41"/>
  <c r="J17" i="41" s="1"/>
  <c r="K17" i="41" s="1"/>
  <c r="G17" i="41"/>
  <c r="I16" i="41"/>
  <c r="J16" i="41" s="1"/>
  <c r="K16" i="41" s="1"/>
  <c r="G16" i="41"/>
  <c r="I15" i="41"/>
  <c r="J15" i="41" s="1"/>
  <c r="K15" i="41" s="1"/>
  <c r="G15" i="41"/>
  <c r="I14" i="41"/>
  <c r="J14" i="41" s="1"/>
  <c r="K14" i="41" s="1"/>
  <c r="G14" i="41"/>
  <c r="I13" i="41"/>
  <c r="J13" i="41" s="1"/>
  <c r="K13" i="41" s="1"/>
  <c r="G13" i="41"/>
  <c r="I12" i="41"/>
  <c r="J12" i="41" s="1"/>
  <c r="K12" i="41" s="1"/>
  <c r="G12" i="41"/>
  <c r="I11" i="41"/>
  <c r="J11" i="41" s="1"/>
  <c r="K11" i="41" s="1"/>
  <c r="G11" i="41"/>
  <c r="I10" i="41"/>
  <c r="J10" i="41" s="1"/>
  <c r="K10" i="41" s="1"/>
  <c r="G10" i="41"/>
  <c r="I9" i="41"/>
  <c r="J9" i="41" s="1"/>
  <c r="K9" i="41" s="1"/>
  <c r="G9" i="41"/>
  <c r="I8" i="41"/>
  <c r="J8" i="41" s="1"/>
  <c r="K8" i="41" s="1"/>
  <c r="G8" i="41"/>
  <c r="I7" i="41"/>
  <c r="J7" i="41" s="1"/>
  <c r="K7" i="41" s="1"/>
  <c r="G7" i="41"/>
  <c r="I6" i="41"/>
  <c r="J6" i="41" s="1"/>
  <c r="K6" i="41" s="1"/>
  <c r="G6" i="41"/>
  <c r="C44" i="40"/>
  <c r="K43" i="40"/>
  <c r="K42" i="40"/>
  <c r="K41" i="40"/>
  <c r="K40" i="40"/>
  <c r="K39" i="40"/>
  <c r="K34" i="40"/>
  <c r="K33" i="40"/>
  <c r="K32" i="40"/>
  <c r="K31" i="40"/>
  <c r="K30" i="40"/>
  <c r="K29" i="40"/>
  <c r="E25" i="40"/>
  <c r="E35" i="40" s="1"/>
  <c r="C25" i="40"/>
  <c r="I24" i="40"/>
  <c r="J24" i="40" s="1"/>
  <c r="K24" i="40" s="1"/>
  <c r="G24" i="40"/>
  <c r="I23" i="40"/>
  <c r="J23" i="40" s="1"/>
  <c r="K23" i="40" s="1"/>
  <c r="G23" i="40"/>
  <c r="J22" i="40"/>
  <c r="K22" i="40" s="1"/>
  <c r="I22" i="40"/>
  <c r="G22" i="40"/>
  <c r="I21" i="40"/>
  <c r="J21" i="40" s="1"/>
  <c r="K21" i="40" s="1"/>
  <c r="G21" i="40"/>
  <c r="I20" i="40"/>
  <c r="J20" i="40" s="1"/>
  <c r="K20" i="40" s="1"/>
  <c r="G20" i="40"/>
  <c r="I19" i="40"/>
  <c r="J19" i="40" s="1"/>
  <c r="K19" i="40" s="1"/>
  <c r="G19" i="40"/>
  <c r="J18" i="40"/>
  <c r="K18" i="40" s="1"/>
  <c r="I18" i="40"/>
  <c r="G18" i="40"/>
  <c r="I17" i="40"/>
  <c r="J17" i="40" s="1"/>
  <c r="K17" i="40" s="1"/>
  <c r="G17" i="40"/>
  <c r="I16" i="40"/>
  <c r="J16" i="40" s="1"/>
  <c r="K16" i="40" s="1"/>
  <c r="G16" i="40"/>
  <c r="I15" i="40"/>
  <c r="J15" i="40" s="1"/>
  <c r="K15" i="40" s="1"/>
  <c r="G15" i="40"/>
  <c r="J14" i="40"/>
  <c r="K14" i="40" s="1"/>
  <c r="I14" i="40"/>
  <c r="G14" i="40"/>
  <c r="I13" i="40"/>
  <c r="J13" i="40" s="1"/>
  <c r="K13" i="40" s="1"/>
  <c r="G13" i="40"/>
  <c r="I12" i="40"/>
  <c r="J12" i="40" s="1"/>
  <c r="K12" i="40" s="1"/>
  <c r="G12" i="40"/>
  <c r="I11" i="40"/>
  <c r="J11" i="40" s="1"/>
  <c r="K11" i="40" s="1"/>
  <c r="G11" i="40"/>
  <c r="J10" i="40"/>
  <c r="K10" i="40" s="1"/>
  <c r="I10" i="40"/>
  <c r="G10" i="40"/>
  <c r="I9" i="40"/>
  <c r="J9" i="40" s="1"/>
  <c r="K9" i="40" s="1"/>
  <c r="G9" i="40"/>
  <c r="I8" i="40"/>
  <c r="J8" i="40" s="1"/>
  <c r="K8" i="40" s="1"/>
  <c r="G8" i="40"/>
  <c r="I7" i="40"/>
  <c r="J7" i="40" s="1"/>
  <c r="K7" i="40" s="1"/>
  <c r="G7" i="40"/>
  <c r="I6" i="40"/>
  <c r="J6" i="40" s="1"/>
  <c r="K6" i="40" s="1"/>
  <c r="G6" i="40"/>
  <c r="C44" i="39"/>
  <c r="K43" i="39"/>
  <c r="K42" i="39"/>
  <c r="K41" i="39"/>
  <c r="K40" i="39"/>
  <c r="K39" i="39"/>
  <c r="C35" i="39"/>
  <c r="K34" i="39"/>
  <c r="K33" i="39"/>
  <c r="K32" i="39"/>
  <c r="K31" i="39"/>
  <c r="K30" i="39"/>
  <c r="K29" i="39"/>
  <c r="E25" i="39"/>
  <c r="E35" i="39" s="1"/>
  <c r="C25" i="39"/>
  <c r="I24" i="39"/>
  <c r="J24" i="39" s="1"/>
  <c r="K24" i="39" s="1"/>
  <c r="G24" i="39"/>
  <c r="I23" i="39"/>
  <c r="J23" i="39" s="1"/>
  <c r="K23" i="39" s="1"/>
  <c r="G23" i="39"/>
  <c r="I22" i="39"/>
  <c r="J22" i="39" s="1"/>
  <c r="K22" i="39" s="1"/>
  <c r="G22" i="39"/>
  <c r="I21" i="39"/>
  <c r="J21" i="39" s="1"/>
  <c r="K21" i="39" s="1"/>
  <c r="G21" i="39"/>
  <c r="I20" i="39"/>
  <c r="J20" i="39" s="1"/>
  <c r="K20" i="39" s="1"/>
  <c r="G20" i="39"/>
  <c r="I19" i="39"/>
  <c r="J19" i="39" s="1"/>
  <c r="K19" i="39" s="1"/>
  <c r="G19" i="39"/>
  <c r="I18" i="39"/>
  <c r="J18" i="39" s="1"/>
  <c r="K18" i="39" s="1"/>
  <c r="G18" i="39"/>
  <c r="I17" i="39"/>
  <c r="J17" i="39" s="1"/>
  <c r="K17" i="39" s="1"/>
  <c r="G17" i="39"/>
  <c r="I16" i="39"/>
  <c r="J16" i="39" s="1"/>
  <c r="K16" i="39" s="1"/>
  <c r="G16" i="39"/>
  <c r="I15" i="39"/>
  <c r="J15" i="39" s="1"/>
  <c r="K15" i="39" s="1"/>
  <c r="G15" i="39"/>
  <c r="I14" i="39"/>
  <c r="J14" i="39" s="1"/>
  <c r="K14" i="39" s="1"/>
  <c r="G14" i="39"/>
  <c r="I13" i="39"/>
  <c r="J13" i="39" s="1"/>
  <c r="K13" i="39" s="1"/>
  <c r="G13" i="39"/>
  <c r="I12" i="39"/>
  <c r="J12" i="39" s="1"/>
  <c r="K12" i="39" s="1"/>
  <c r="G12" i="39"/>
  <c r="I11" i="39"/>
  <c r="J11" i="39" s="1"/>
  <c r="K11" i="39" s="1"/>
  <c r="G11" i="39"/>
  <c r="I10" i="39"/>
  <c r="J10" i="39" s="1"/>
  <c r="K10" i="39" s="1"/>
  <c r="G10" i="39"/>
  <c r="I9" i="39"/>
  <c r="J9" i="39" s="1"/>
  <c r="K9" i="39" s="1"/>
  <c r="G9" i="39"/>
  <c r="I8" i="39"/>
  <c r="J8" i="39" s="1"/>
  <c r="K8" i="39" s="1"/>
  <c r="G8" i="39"/>
  <c r="I7" i="39"/>
  <c r="J7" i="39" s="1"/>
  <c r="K7" i="39" s="1"/>
  <c r="G7" i="39"/>
  <c r="I6" i="39"/>
  <c r="J6" i="39" s="1"/>
  <c r="K6" i="39" s="1"/>
  <c r="G6" i="39"/>
  <c r="C44" i="38"/>
  <c r="K43" i="38"/>
  <c r="K42" i="38"/>
  <c r="K41" i="38"/>
  <c r="K40" i="38"/>
  <c r="K39" i="38"/>
  <c r="C35" i="38"/>
  <c r="K34" i="38"/>
  <c r="K33" i="38"/>
  <c r="K32" i="38"/>
  <c r="K35" i="38" s="1"/>
  <c r="K31" i="38"/>
  <c r="K30" i="38"/>
  <c r="E25" i="38"/>
  <c r="E35" i="38" s="1"/>
  <c r="C25" i="38"/>
  <c r="I24" i="38"/>
  <c r="J24" i="38" s="1"/>
  <c r="K24" i="38" s="1"/>
  <c r="G24" i="38"/>
  <c r="J23" i="38"/>
  <c r="K23" i="38" s="1"/>
  <c r="I23" i="38"/>
  <c r="G23" i="38"/>
  <c r="J22" i="38"/>
  <c r="K22" i="38" s="1"/>
  <c r="I22" i="38"/>
  <c r="G22" i="38"/>
  <c r="I21" i="38"/>
  <c r="J21" i="38" s="1"/>
  <c r="K21" i="38" s="1"/>
  <c r="G21" i="38"/>
  <c r="I20" i="38"/>
  <c r="J20" i="38" s="1"/>
  <c r="K20" i="38" s="1"/>
  <c r="G20" i="38"/>
  <c r="J19" i="38"/>
  <c r="K19" i="38" s="1"/>
  <c r="I19" i="38"/>
  <c r="G19" i="38"/>
  <c r="J18" i="38"/>
  <c r="K18" i="38" s="1"/>
  <c r="I18" i="38"/>
  <c r="G18" i="38"/>
  <c r="I17" i="38"/>
  <c r="J17" i="38" s="1"/>
  <c r="K17" i="38" s="1"/>
  <c r="G17" i="38"/>
  <c r="I16" i="38"/>
  <c r="J16" i="38" s="1"/>
  <c r="K16" i="38" s="1"/>
  <c r="G16" i="38"/>
  <c r="J15" i="38"/>
  <c r="K15" i="38" s="1"/>
  <c r="I15" i="38"/>
  <c r="G15" i="38"/>
  <c r="J14" i="38"/>
  <c r="K14" i="38" s="1"/>
  <c r="I14" i="38"/>
  <c r="G14" i="38"/>
  <c r="I13" i="38"/>
  <c r="J13" i="38" s="1"/>
  <c r="K13" i="38" s="1"/>
  <c r="G13" i="38"/>
  <c r="I12" i="38"/>
  <c r="J12" i="38" s="1"/>
  <c r="K12" i="38" s="1"/>
  <c r="G12" i="38"/>
  <c r="J11" i="38"/>
  <c r="K11" i="38" s="1"/>
  <c r="I11" i="38"/>
  <c r="G11" i="38"/>
  <c r="J10" i="38"/>
  <c r="K10" i="38" s="1"/>
  <c r="I10" i="38"/>
  <c r="G10" i="38"/>
  <c r="I9" i="38"/>
  <c r="J9" i="38" s="1"/>
  <c r="K9" i="38" s="1"/>
  <c r="G9" i="38"/>
  <c r="I8" i="38"/>
  <c r="J8" i="38" s="1"/>
  <c r="K8" i="38" s="1"/>
  <c r="G8" i="38"/>
  <c r="J7" i="38"/>
  <c r="K7" i="38" s="1"/>
  <c r="I7" i="38"/>
  <c r="G7" i="38"/>
  <c r="I6" i="38"/>
  <c r="J6" i="38" s="1"/>
  <c r="K6" i="38" s="1"/>
  <c r="G6" i="38"/>
  <c r="C44" i="37"/>
  <c r="K43" i="37"/>
  <c r="K42" i="37"/>
  <c r="K41" i="37"/>
  <c r="K40" i="37"/>
  <c r="K39" i="37"/>
  <c r="C35" i="37"/>
  <c r="K34" i="37"/>
  <c r="K33" i="37"/>
  <c r="K32" i="37"/>
  <c r="K31" i="37"/>
  <c r="K30" i="37"/>
  <c r="K29" i="37"/>
  <c r="E25" i="37"/>
  <c r="E35" i="37" s="1"/>
  <c r="C25" i="37"/>
  <c r="I24" i="37"/>
  <c r="J24" i="37" s="1"/>
  <c r="K24" i="37" s="1"/>
  <c r="G24" i="37"/>
  <c r="I23" i="37"/>
  <c r="J23" i="37" s="1"/>
  <c r="K23" i="37" s="1"/>
  <c r="G23" i="37"/>
  <c r="I22" i="37"/>
  <c r="J22" i="37" s="1"/>
  <c r="K22" i="37" s="1"/>
  <c r="G22" i="37"/>
  <c r="I21" i="37"/>
  <c r="J21" i="37" s="1"/>
  <c r="K21" i="37" s="1"/>
  <c r="G21" i="37"/>
  <c r="I20" i="37"/>
  <c r="J20" i="37" s="1"/>
  <c r="K20" i="37" s="1"/>
  <c r="G20" i="37"/>
  <c r="I19" i="37"/>
  <c r="J19" i="37" s="1"/>
  <c r="K19" i="37" s="1"/>
  <c r="G19" i="37"/>
  <c r="I18" i="37"/>
  <c r="J18" i="37" s="1"/>
  <c r="K18" i="37" s="1"/>
  <c r="G18" i="37"/>
  <c r="I17" i="37"/>
  <c r="J17" i="37" s="1"/>
  <c r="K17" i="37" s="1"/>
  <c r="G17" i="37"/>
  <c r="I16" i="37"/>
  <c r="J16" i="37" s="1"/>
  <c r="K16" i="37" s="1"/>
  <c r="G16" i="37"/>
  <c r="I15" i="37"/>
  <c r="J15" i="37" s="1"/>
  <c r="K15" i="37" s="1"/>
  <c r="G15" i="37"/>
  <c r="I14" i="37"/>
  <c r="J14" i="37" s="1"/>
  <c r="K14" i="37" s="1"/>
  <c r="G14" i="37"/>
  <c r="I13" i="37"/>
  <c r="J13" i="37" s="1"/>
  <c r="K13" i="37" s="1"/>
  <c r="G13" i="37"/>
  <c r="I12" i="37"/>
  <c r="J12" i="37" s="1"/>
  <c r="K12" i="37" s="1"/>
  <c r="G12" i="37"/>
  <c r="I11" i="37"/>
  <c r="J11" i="37" s="1"/>
  <c r="K11" i="37" s="1"/>
  <c r="G11" i="37"/>
  <c r="I10" i="37"/>
  <c r="J10" i="37" s="1"/>
  <c r="K10" i="37" s="1"/>
  <c r="G10" i="37"/>
  <c r="I9" i="37"/>
  <c r="J9" i="37" s="1"/>
  <c r="K9" i="37" s="1"/>
  <c r="G9" i="37"/>
  <c r="I8" i="37"/>
  <c r="J8" i="37" s="1"/>
  <c r="K8" i="37" s="1"/>
  <c r="G8" i="37"/>
  <c r="I7" i="37"/>
  <c r="J7" i="37" s="1"/>
  <c r="K7" i="37" s="1"/>
  <c r="G7" i="37"/>
  <c r="I6" i="37"/>
  <c r="J6" i="37" s="1"/>
  <c r="K6" i="37" s="1"/>
  <c r="G6" i="37"/>
  <c r="C44" i="21"/>
  <c r="C35" i="21"/>
  <c r="C25" i="21"/>
  <c r="A1" i="28"/>
  <c r="A1" i="27"/>
  <c r="A1" i="21"/>
  <c r="C44" i="36"/>
  <c r="K43" i="36"/>
  <c r="K42" i="36"/>
  <c r="K41" i="36"/>
  <c r="K40" i="36"/>
  <c r="K39" i="36"/>
  <c r="C35" i="36"/>
  <c r="K34" i="36"/>
  <c r="K33" i="36"/>
  <c r="K32" i="36"/>
  <c r="K31" i="36"/>
  <c r="K30" i="36"/>
  <c r="K29" i="36"/>
  <c r="E25" i="36"/>
  <c r="E35" i="36" s="1"/>
  <c r="C25" i="36"/>
  <c r="I24" i="36"/>
  <c r="J24" i="36" s="1"/>
  <c r="K24" i="36" s="1"/>
  <c r="G24" i="36"/>
  <c r="I23" i="36"/>
  <c r="J23" i="36" s="1"/>
  <c r="K23" i="36" s="1"/>
  <c r="G23" i="36"/>
  <c r="I22" i="36"/>
  <c r="J22" i="36" s="1"/>
  <c r="K22" i="36" s="1"/>
  <c r="G22" i="36"/>
  <c r="I21" i="36"/>
  <c r="J21" i="36" s="1"/>
  <c r="K21" i="36" s="1"/>
  <c r="G21" i="36"/>
  <c r="I20" i="36"/>
  <c r="J20" i="36" s="1"/>
  <c r="K20" i="36" s="1"/>
  <c r="G20" i="36"/>
  <c r="I19" i="36"/>
  <c r="J19" i="36" s="1"/>
  <c r="K19" i="36" s="1"/>
  <c r="G19" i="36"/>
  <c r="I18" i="36"/>
  <c r="J18" i="36" s="1"/>
  <c r="K18" i="36" s="1"/>
  <c r="G18" i="36"/>
  <c r="I17" i="36"/>
  <c r="J17" i="36" s="1"/>
  <c r="K17" i="36" s="1"/>
  <c r="G17" i="36"/>
  <c r="I16" i="36"/>
  <c r="J16" i="36" s="1"/>
  <c r="K16" i="36" s="1"/>
  <c r="G16" i="36"/>
  <c r="I15" i="36"/>
  <c r="J15" i="36" s="1"/>
  <c r="K15" i="36" s="1"/>
  <c r="G15" i="36"/>
  <c r="I14" i="36"/>
  <c r="J14" i="36" s="1"/>
  <c r="K14" i="36" s="1"/>
  <c r="G14" i="36"/>
  <c r="I13" i="36"/>
  <c r="J13" i="36" s="1"/>
  <c r="K13" i="36" s="1"/>
  <c r="G13" i="36"/>
  <c r="I12" i="36"/>
  <c r="J12" i="36" s="1"/>
  <c r="K12" i="36" s="1"/>
  <c r="G12" i="36"/>
  <c r="I11" i="36"/>
  <c r="J11" i="36" s="1"/>
  <c r="K11" i="36" s="1"/>
  <c r="G11" i="36"/>
  <c r="I10" i="36"/>
  <c r="J10" i="36" s="1"/>
  <c r="K10" i="36" s="1"/>
  <c r="G10" i="36"/>
  <c r="I9" i="36"/>
  <c r="J9" i="36" s="1"/>
  <c r="K9" i="36" s="1"/>
  <c r="G9" i="36"/>
  <c r="I8" i="36"/>
  <c r="J8" i="36" s="1"/>
  <c r="K8" i="36" s="1"/>
  <c r="G8" i="36"/>
  <c r="I7" i="36"/>
  <c r="J7" i="36" s="1"/>
  <c r="K7" i="36" s="1"/>
  <c r="G7" i="36"/>
  <c r="I6" i="36"/>
  <c r="J6" i="36" s="1"/>
  <c r="K6" i="36" s="1"/>
  <c r="G6" i="36"/>
  <c r="C44" i="35"/>
  <c r="K43" i="35"/>
  <c r="K42" i="35"/>
  <c r="K41" i="35"/>
  <c r="K40" i="35"/>
  <c r="K39" i="35"/>
  <c r="K44" i="35" s="1"/>
  <c r="C35" i="35"/>
  <c r="K34" i="35"/>
  <c r="K33" i="35"/>
  <c r="K32" i="35"/>
  <c r="K31" i="35"/>
  <c r="K30" i="35"/>
  <c r="K29" i="35"/>
  <c r="E25" i="35"/>
  <c r="E35" i="35" s="1"/>
  <c r="C25" i="35"/>
  <c r="I24" i="35"/>
  <c r="J24" i="35" s="1"/>
  <c r="K24" i="35" s="1"/>
  <c r="G24" i="35"/>
  <c r="I23" i="35"/>
  <c r="J23" i="35" s="1"/>
  <c r="K23" i="35" s="1"/>
  <c r="G23" i="35"/>
  <c r="I22" i="35"/>
  <c r="J22" i="35" s="1"/>
  <c r="K22" i="35" s="1"/>
  <c r="G22" i="35"/>
  <c r="I21" i="35"/>
  <c r="J21" i="35" s="1"/>
  <c r="K21" i="35" s="1"/>
  <c r="G21" i="35"/>
  <c r="I20" i="35"/>
  <c r="J20" i="35" s="1"/>
  <c r="K20" i="35" s="1"/>
  <c r="G20" i="35"/>
  <c r="I19" i="35"/>
  <c r="J19" i="35" s="1"/>
  <c r="K19" i="35" s="1"/>
  <c r="G19" i="35"/>
  <c r="I18" i="35"/>
  <c r="J18" i="35" s="1"/>
  <c r="K18" i="35" s="1"/>
  <c r="G18" i="35"/>
  <c r="I17" i="35"/>
  <c r="J17" i="35" s="1"/>
  <c r="K17" i="35" s="1"/>
  <c r="G17" i="35"/>
  <c r="I16" i="35"/>
  <c r="J16" i="35" s="1"/>
  <c r="K16" i="35" s="1"/>
  <c r="G16" i="35"/>
  <c r="I15" i="35"/>
  <c r="J15" i="35" s="1"/>
  <c r="K15" i="35" s="1"/>
  <c r="G15" i="35"/>
  <c r="I14" i="35"/>
  <c r="J14" i="35" s="1"/>
  <c r="K14" i="35" s="1"/>
  <c r="G14" i="35"/>
  <c r="I13" i="35"/>
  <c r="J13" i="35" s="1"/>
  <c r="K13" i="35" s="1"/>
  <c r="G13" i="35"/>
  <c r="I12" i="35"/>
  <c r="J12" i="35" s="1"/>
  <c r="K12" i="35" s="1"/>
  <c r="G12" i="35"/>
  <c r="I11" i="35"/>
  <c r="J11" i="35" s="1"/>
  <c r="K11" i="35" s="1"/>
  <c r="G11" i="35"/>
  <c r="I10" i="35"/>
  <c r="J10" i="35" s="1"/>
  <c r="K10" i="35" s="1"/>
  <c r="G10" i="35"/>
  <c r="I9" i="35"/>
  <c r="J9" i="35" s="1"/>
  <c r="K9" i="35" s="1"/>
  <c r="G9" i="35"/>
  <c r="I8" i="35"/>
  <c r="J8" i="35" s="1"/>
  <c r="K8" i="35" s="1"/>
  <c r="G8" i="35"/>
  <c r="I7" i="35"/>
  <c r="J7" i="35" s="1"/>
  <c r="K7" i="35" s="1"/>
  <c r="G7" i="35"/>
  <c r="I6" i="35"/>
  <c r="J6" i="35" s="1"/>
  <c r="K6" i="35" s="1"/>
  <c r="G6" i="35"/>
  <c r="K44" i="49" l="1"/>
  <c r="K35" i="49"/>
  <c r="K35" i="48"/>
  <c r="K35" i="47"/>
  <c r="K35" i="46"/>
  <c r="K35" i="45"/>
  <c r="K25" i="45"/>
  <c r="K35" i="44"/>
  <c r="K44" i="43"/>
  <c r="K35" i="43"/>
  <c r="K35" i="42"/>
  <c r="K44" i="41"/>
  <c r="K35" i="41"/>
  <c r="K35" i="40"/>
  <c r="K44" i="39"/>
  <c r="K35" i="39"/>
  <c r="K44" i="38"/>
  <c r="K44" i="37"/>
  <c r="K35" i="37"/>
  <c r="K45" i="37" s="1"/>
  <c r="F17" i="24" s="1"/>
  <c r="K25" i="37"/>
  <c r="K44" i="36"/>
  <c r="K35" i="36"/>
  <c r="K35" i="35"/>
  <c r="K44" i="56"/>
  <c r="K45" i="56" s="1"/>
  <c r="F38" i="24" s="1"/>
  <c r="K44" i="55"/>
  <c r="K25" i="55"/>
  <c r="K25" i="54"/>
  <c r="K45" i="54" s="1"/>
  <c r="F36" i="24" s="1"/>
  <c r="K44" i="51"/>
  <c r="K25" i="51"/>
  <c r="K45" i="51" s="1"/>
  <c r="F32" i="24" s="1"/>
  <c r="K25" i="50"/>
  <c r="K25" i="36"/>
  <c r="K45" i="36" s="1"/>
  <c r="F16" i="24" s="1"/>
  <c r="K44" i="46"/>
  <c r="K44" i="45"/>
  <c r="K44" i="44"/>
  <c r="K25" i="43"/>
  <c r="K45" i="43" s="1"/>
  <c r="F23" i="24" s="1"/>
  <c r="K44" i="42"/>
  <c r="K25" i="41"/>
  <c r="K45" i="41" s="1"/>
  <c r="F21" i="24" s="1"/>
  <c r="K25" i="39"/>
  <c r="K45" i="39" s="1"/>
  <c r="F19" i="24" s="1"/>
  <c r="K44" i="40"/>
  <c r="K45" i="50"/>
  <c r="F31" i="24" s="1"/>
  <c r="K25" i="49"/>
  <c r="K45" i="49" s="1"/>
  <c r="F30" i="24" s="1"/>
  <c r="K44" i="48"/>
  <c r="K44" i="47"/>
  <c r="K25" i="57"/>
  <c r="K45" i="57" s="1"/>
  <c r="F39" i="24" s="1"/>
  <c r="K25" i="53"/>
  <c r="K45" i="53" s="1"/>
  <c r="F35" i="24" s="1"/>
  <c r="K25" i="48"/>
  <c r="K25" i="47"/>
  <c r="K25" i="46"/>
  <c r="K25" i="44"/>
  <c r="K45" i="44" s="1"/>
  <c r="F24" i="24" s="1"/>
  <c r="K25" i="42"/>
  <c r="K25" i="40"/>
  <c r="K25" i="38"/>
  <c r="K45" i="38" s="1"/>
  <c r="F18" i="24" s="1"/>
  <c r="K25" i="35"/>
  <c r="K45" i="35" s="1"/>
  <c r="F15" i="24" s="1"/>
  <c r="C44" i="34"/>
  <c r="K43" i="34"/>
  <c r="K42" i="34"/>
  <c r="K41" i="34"/>
  <c r="K40" i="34"/>
  <c r="K39" i="34"/>
  <c r="C35" i="34"/>
  <c r="K34" i="34"/>
  <c r="K33" i="34"/>
  <c r="K32" i="34"/>
  <c r="K31" i="34"/>
  <c r="K30" i="34"/>
  <c r="K29" i="34"/>
  <c r="K35" i="34" s="1"/>
  <c r="E25" i="34"/>
  <c r="E35" i="34" s="1"/>
  <c r="C25" i="34"/>
  <c r="I24" i="34"/>
  <c r="J24" i="34" s="1"/>
  <c r="K24" i="34" s="1"/>
  <c r="G24" i="34"/>
  <c r="I23" i="34"/>
  <c r="J23" i="34" s="1"/>
  <c r="K23" i="34" s="1"/>
  <c r="G23" i="34"/>
  <c r="I22" i="34"/>
  <c r="J22" i="34" s="1"/>
  <c r="K22" i="34" s="1"/>
  <c r="G22" i="34"/>
  <c r="I21" i="34"/>
  <c r="J21" i="34" s="1"/>
  <c r="K21" i="34" s="1"/>
  <c r="G21" i="34"/>
  <c r="I20" i="34"/>
  <c r="J20" i="34" s="1"/>
  <c r="K20" i="34" s="1"/>
  <c r="G20" i="34"/>
  <c r="I19" i="34"/>
  <c r="J19" i="34" s="1"/>
  <c r="K19" i="34" s="1"/>
  <c r="G19" i="34"/>
  <c r="I18" i="34"/>
  <c r="J18" i="34" s="1"/>
  <c r="K18" i="34" s="1"/>
  <c r="G18" i="34"/>
  <c r="I17" i="34"/>
  <c r="J17" i="34" s="1"/>
  <c r="K17" i="34" s="1"/>
  <c r="G17" i="34"/>
  <c r="I16" i="34"/>
  <c r="J16" i="34" s="1"/>
  <c r="K16" i="34" s="1"/>
  <c r="G16" i="34"/>
  <c r="I15" i="34"/>
  <c r="J15" i="34" s="1"/>
  <c r="K15" i="34" s="1"/>
  <c r="G15" i="34"/>
  <c r="I14" i="34"/>
  <c r="J14" i="34" s="1"/>
  <c r="K14" i="34" s="1"/>
  <c r="G14" i="34"/>
  <c r="I13" i="34"/>
  <c r="J13" i="34" s="1"/>
  <c r="K13" i="34" s="1"/>
  <c r="G13" i="34"/>
  <c r="I12" i="34"/>
  <c r="J12" i="34" s="1"/>
  <c r="K12" i="34" s="1"/>
  <c r="G12" i="34"/>
  <c r="I11" i="34"/>
  <c r="J11" i="34" s="1"/>
  <c r="K11" i="34" s="1"/>
  <c r="G11" i="34"/>
  <c r="I10" i="34"/>
  <c r="J10" i="34" s="1"/>
  <c r="K10" i="34" s="1"/>
  <c r="G10" i="34"/>
  <c r="I9" i="34"/>
  <c r="J9" i="34" s="1"/>
  <c r="K9" i="34" s="1"/>
  <c r="G9" i="34"/>
  <c r="I8" i="34"/>
  <c r="J8" i="34" s="1"/>
  <c r="K8" i="34" s="1"/>
  <c r="G8" i="34"/>
  <c r="K25" i="34"/>
  <c r="C44" i="33"/>
  <c r="K43" i="33"/>
  <c r="K42" i="33"/>
  <c r="K41" i="33"/>
  <c r="K40" i="33"/>
  <c r="K39" i="33"/>
  <c r="C35" i="33"/>
  <c r="K34" i="33"/>
  <c r="K33" i="33"/>
  <c r="K32" i="33"/>
  <c r="K31" i="33"/>
  <c r="K30" i="33"/>
  <c r="K29" i="33"/>
  <c r="E25" i="33"/>
  <c r="E35" i="33" s="1"/>
  <c r="C25" i="33"/>
  <c r="I24" i="33"/>
  <c r="J24" i="33" s="1"/>
  <c r="K24" i="33" s="1"/>
  <c r="G24" i="33"/>
  <c r="J23" i="33"/>
  <c r="K23" i="33" s="1"/>
  <c r="I23" i="33"/>
  <c r="G23" i="33"/>
  <c r="I22" i="33"/>
  <c r="J22" i="33" s="1"/>
  <c r="K22" i="33" s="1"/>
  <c r="G22" i="33"/>
  <c r="I21" i="33"/>
  <c r="J21" i="33" s="1"/>
  <c r="K21" i="33" s="1"/>
  <c r="G21" i="33"/>
  <c r="I20" i="33"/>
  <c r="J20" i="33" s="1"/>
  <c r="K20" i="33" s="1"/>
  <c r="G20" i="33"/>
  <c r="J19" i="33"/>
  <c r="K19" i="33" s="1"/>
  <c r="I19" i="33"/>
  <c r="G19" i="33"/>
  <c r="I18" i="33"/>
  <c r="J18" i="33" s="1"/>
  <c r="K18" i="33" s="1"/>
  <c r="G18" i="33"/>
  <c r="I17" i="33"/>
  <c r="J17" i="33" s="1"/>
  <c r="K17" i="33" s="1"/>
  <c r="G17" i="33"/>
  <c r="I16" i="33"/>
  <c r="J16" i="33" s="1"/>
  <c r="K16" i="33" s="1"/>
  <c r="G16" i="33"/>
  <c r="J15" i="33"/>
  <c r="K15" i="33" s="1"/>
  <c r="I15" i="33"/>
  <c r="G15" i="33"/>
  <c r="I14" i="33"/>
  <c r="J14" i="33" s="1"/>
  <c r="K14" i="33" s="1"/>
  <c r="G14" i="33"/>
  <c r="I13" i="33"/>
  <c r="J13" i="33" s="1"/>
  <c r="K13" i="33" s="1"/>
  <c r="G13" i="33"/>
  <c r="I12" i="33"/>
  <c r="J12" i="33" s="1"/>
  <c r="K12" i="33" s="1"/>
  <c r="G12" i="33"/>
  <c r="J11" i="33"/>
  <c r="K11" i="33" s="1"/>
  <c r="I11" i="33"/>
  <c r="G11" i="33"/>
  <c r="I10" i="33"/>
  <c r="J10" i="33" s="1"/>
  <c r="K10" i="33" s="1"/>
  <c r="G10" i="33"/>
  <c r="I9" i="33"/>
  <c r="J9" i="33" s="1"/>
  <c r="K9" i="33" s="1"/>
  <c r="G9" i="33"/>
  <c r="I8" i="33"/>
  <c r="J8" i="33" s="1"/>
  <c r="K8" i="33" s="1"/>
  <c r="G8" i="33"/>
  <c r="J7" i="33"/>
  <c r="K7" i="33" s="1"/>
  <c r="I7" i="33"/>
  <c r="G7" i="33"/>
  <c r="I6" i="33"/>
  <c r="J6" i="33" s="1"/>
  <c r="K6" i="33" s="1"/>
  <c r="G6" i="33"/>
  <c r="C44" i="32"/>
  <c r="K43" i="32"/>
  <c r="K42" i="32"/>
  <c r="K41" i="32"/>
  <c r="K40" i="32"/>
  <c r="K39" i="32"/>
  <c r="C35" i="32"/>
  <c r="K34" i="32"/>
  <c r="K33" i="32"/>
  <c r="K32" i="32"/>
  <c r="K31" i="32"/>
  <c r="K30" i="32"/>
  <c r="K29" i="32"/>
  <c r="E25" i="32"/>
  <c r="E35" i="32" s="1"/>
  <c r="C25" i="32"/>
  <c r="I24" i="32"/>
  <c r="J24" i="32" s="1"/>
  <c r="K24" i="32" s="1"/>
  <c r="G24" i="32"/>
  <c r="I23" i="32"/>
  <c r="J23" i="32" s="1"/>
  <c r="K23" i="32" s="1"/>
  <c r="G23" i="32"/>
  <c r="I22" i="32"/>
  <c r="J22" i="32" s="1"/>
  <c r="K22" i="32" s="1"/>
  <c r="G22" i="32"/>
  <c r="I21" i="32"/>
  <c r="J21" i="32" s="1"/>
  <c r="K21" i="32" s="1"/>
  <c r="G21" i="32"/>
  <c r="I20" i="32"/>
  <c r="J20" i="32" s="1"/>
  <c r="K20" i="32" s="1"/>
  <c r="G20" i="32"/>
  <c r="I19" i="32"/>
  <c r="J19" i="32" s="1"/>
  <c r="K19" i="32" s="1"/>
  <c r="G19" i="32"/>
  <c r="I18" i="32"/>
  <c r="J18" i="32" s="1"/>
  <c r="K18" i="32" s="1"/>
  <c r="G18" i="32"/>
  <c r="I17" i="32"/>
  <c r="J17" i="32" s="1"/>
  <c r="K17" i="32" s="1"/>
  <c r="G17" i="32"/>
  <c r="I16" i="32"/>
  <c r="J16" i="32" s="1"/>
  <c r="K16" i="32" s="1"/>
  <c r="G16" i="32"/>
  <c r="I15" i="32"/>
  <c r="J15" i="32" s="1"/>
  <c r="K15" i="32" s="1"/>
  <c r="G15" i="32"/>
  <c r="I14" i="32"/>
  <c r="J14" i="32" s="1"/>
  <c r="K14" i="32" s="1"/>
  <c r="G14" i="32"/>
  <c r="I13" i="32"/>
  <c r="J13" i="32" s="1"/>
  <c r="K13" i="32" s="1"/>
  <c r="G13" i="32"/>
  <c r="I12" i="32"/>
  <c r="J12" i="32" s="1"/>
  <c r="K12" i="32" s="1"/>
  <c r="G12" i="32"/>
  <c r="I11" i="32"/>
  <c r="J11" i="32" s="1"/>
  <c r="K11" i="32" s="1"/>
  <c r="G11" i="32"/>
  <c r="I10" i="32"/>
  <c r="J10" i="32" s="1"/>
  <c r="K10" i="32" s="1"/>
  <c r="G10" i="32"/>
  <c r="I9" i="32"/>
  <c r="J9" i="32" s="1"/>
  <c r="K9" i="32" s="1"/>
  <c r="G9" i="32"/>
  <c r="I8" i="32"/>
  <c r="J8" i="32" s="1"/>
  <c r="K8" i="32" s="1"/>
  <c r="G8" i="32"/>
  <c r="I7" i="32"/>
  <c r="J7" i="32" s="1"/>
  <c r="K7" i="32" s="1"/>
  <c r="G7" i="32"/>
  <c r="I6" i="32"/>
  <c r="J6" i="32" s="1"/>
  <c r="K6" i="32" s="1"/>
  <c r="G6" i="32"/>
  <c r="C44" i="31"/>
  <c r="K43" i="31"/>
  <c r="K42" i="31"/>
  <c r="K41" i="31"/>
  <c r="K40" i="31"/>
  <c r="K39" i="31"/>
  <c r="C35" i="31"/>
  <c r="K34" i="31"/>
  <c r="K33" i="31"/>
  <c r="K32" i="31"/>
  <c r="K31" i="31"/>
  <c r="K30" i="31"/>
  <c r="K29" i="31"/>
  <c r="E25" i="31"/>
  <c r="E35" i="31" s="1"/>
  <c r="C25" i="31"/>
  <c r="I24" i="31"/>
  <c r="J24" i="31" s="1"/>
  <c r="K24" i="31" s="1"/>
  <c r="G24" i="31"/>
  <c r="I23" i="31"/>
  <c r="J23" i="31" s="1"/>
  <c r="K23" i="31" s="1"/>
  <c r="G23" i="31"/>
  <c r="I22" i="31"/>
  <c r="J22" i="31" s="1"/>
  <c r="K22" i="31" s="1"/>
  <c r="G22" i="31"/>
  <c r="I21" i="31"/>
  <c r="J21" i="31" s="1"/>
  <c r="K21" i="31" s="1"/>
  <c r="G21" i="31"/>
  <c r="I20" i="31"/>
  <c r="J20" i="31" s="1"/>
  <c r="K20" i="31" s="1"/>
  <c r="G20" i="31"/>
  <c r="I19" i="31"/>
  <c r="J19" i="31" s="1"/>
  <c r="K19" i="31" s="1"/>
  <c r="G19" i="31"/>
  <c r="I18" i="31"/>
  <c r="J18" i="31" s="1"/>
  <c r="K18" i="31" s="1"/>
  <c r="G18" i="31"/>
  <c r="I17" i="31"/>
  <c r="J17" i="31" s="1"/>
  <c r="K17" i="31" s="1"/>
  <c r="G17" i="31"/>
  <c r="I16" i="31"/>
  <c r="J16" i="31" s="1"/>
  <c r="K16" i="31" s="1"/>
  <c r="G16" i="31"/>
  <c r="I15" i="31"/>
  <c r="J15" i="31" s="1"/>
  <c r="K15" i="31" s="1"/>
  <c r="G15" i="31"/>
  <c r="I14" i="31"/>
  <c r="J14" i="31" s="1"/>
  <c r="K14" i="31" s="1"/>
  <c r="G14" i="31"/>
  <c r="I13" i="31"/>
  <c r="J13" i="31" s="1"/>
  <c r="K13" i="31" s="1"/>
  <c r="G13" i="31"/>
  <c r="I12" i="31"/>
  <c r="J12" i="31" s="1"/>
  <c r="K12" i="31" s="1"/>
  <c r="G12" i="31"/>
  <c r="I11" i="31"/>
  <c r="J11" i="31" s="1"/>
  <c r="K11" i="31" s="1"/>
  <c r="G11" i="31"/>
  <c r="I10" i="31"/>
  <c r="J10" i="31" s="1"/>
  <c r="K10" i="31" s="1"/>
  <c r="G10" i="31"/>
  <c r="I9" i="31"/>
  <c r="J9" i="31" s="1"/>
  <c r="K9" i="31" s="1"/>
  <c r="G9" i="31"/>
  <c r="I8" i="31"/>
  <c r="J8" i="31" s="1"/>
  <c r="K8" i="31" s="1"/>
  <c r="G8" i="31"/>
  <c r="I7" i="31"/>
  <c r="J7" i="31" s="1"/>
  <c r="K7" i="31" s="1"/>
  <c r="G7" i="31"/>
  <c r="I6" i="31"/>
  <c r="J6" i="31" s="1"/>
  <c r="K6" i="31" s="1"/>
  <c r="G6" i="31"/>
  <c r="C44" i="30"/>
  <c r="K43" i="30"/>
  <c r="K42" i="30"/>
  <c r="K41" i="30"/>
  <c r="K40" i="30"/>
  <c r="K39" i="30"/>
  <c r="C35" i="30"/>
  <c r="K34" i="30"/>
  <c r="K33" i="30"/>
  <c r="K32" i="30"/>
  <c r="K31" i="30"/>
  <c r="K30" i="30"/>
  <c r="K29" i="30"/>
  <c r="E25" i="30"/>
  <c r="E35" i="30" s="1"/>
  <c r="C25" i="30"/>
  <c r="I24" i="30"/>
  <c r="J24" i="30" s="1"/>
  <c r="K24" i="30" s="1"/>
  <c r="G24" i="30"/>
  <c r="I23" i="30"/>
  <c r="J23" i="30" s="1"/>
  <c r="K23" i="30" s="1"/>
  <c r="G23" i="30"/>
  <c r="I22" i="30"/>
  <c r="J22" i="30" s="1"/>
  <c r="K22" i="30" s="1"/>
  <c r="G22" i="30"/>
  <c r="I21" i="30"/>
  <c r="J21" i="30" s="1"/>
  <c r="K21" i="30" s="1"/>
  <c r="G21" i="30"/>
  <c r="I20" i="30"/>
  <c r="J20" i="30" s="1"/>
  <c r="K20" i="30" s="1"/>
  <c r="G20" i="30"/>
  <c r="I19" i="30"/>
  <c r="J19" i="30" s="1"/>
  <c r="K19" i="30" s="1"/>
  <c r="G19" i="30"/>
  <c r="I18" i="30"/>
  <c r="J18" i="30" s="1"/>
  <c r="K18" i="30" s="1"/>
  <c r="G18" i="30"/>
  <c r="I17" i="30"/>
  <c r="J17" i="30" s="1"/>
  <c r="K17" i="30" s="1"/>
  <c r="G17" i="30"/>
  <c r="I16" i="30"/>
  <c r="J16" i="30" s="1"/>
  <c r="K16" i="30" s="1"/>
  <c r="G16" i="30"/>
  <c r="I15" i="30"/>
  <c r="J15" i="30" s="1"/>
  <c r="K15" i="30" s="1"/>
  <c r="G15" i="30"/>
  <c r="I14" i="30"/>
  <c r="J14" i="30" s="1"/>
  <c r="K14" i="30" s="1"/>
  <c r="G14" i="30"/>
  <c r="I13" i="30"/>
  <c r="J13" i="30" s="1"/>
  <c r="K13" i="30" s="1"/>
  <c r="G13" i="30"/>
  <c r="I12" i="30"/>
  <c r="J12" i="30" s="1"/>
  <c r="K12" i="30" s="1"/>
  <c r="G12" i="30"/>
  <c r="I11" i="30"/>
  <c r="J11" i="30" s="1"/>
  <c r="K11" i="30" s="1"/>
  <c r="G11" i="30"/>
  <c r="I10" i="30"/>
  <c r="J10" i="30" s="1"/>
  <c r="K10" i="30" s="1"/>
  <c r="G10" i="30"/>
  <c r="I9" i="30"/>
  <c r="J9" i="30" s="1"/>
  <c r="K9" i="30" s="1"/>
  <c r="G9" i="30"/>
  <c r="I8" i="30"/>
  <c r="J8" i="30" s="1"/>
  <c r="K8" i="30" s="1"/>
  <c r="G8" i="30"/>
  <c r="I7" i="30"/>
  <c r="J7" i="30" s="1"/>
  <c r="K7" i="30" s="1"/>
  <c r="G7" i="30"/>
  <c r="I6" i="30"/>
  <c r="J6" i="30" s="1"/>
  <c r="K6" i="30" s="1"/>
  <c r="G6" i="30"/>
  <c r="C44" i="29"/>
  <c r="K43" i="29"/>
  <c r="K42" i="29"/>
  <c r="K41" i="29"/>
  <c r="K40" i="29"/>
  <c r="K39" i="29"/>
  <c r="C35" i="29"/>
  <c r="K34" i="29"/>
  <c r="K33" i="29"/>
  <c r="K32" i="29"/>
  <c r="K31" i="29"/>
  <c r="K30" i="29"/>
  <c r="K29" i="29"/>
  <c r="K35" i="29" s="1"/>
  <c r="E25" i="29"/>
  <c r="E35" i="29" s="1"/>
  <c r="C25" i="29"/>
  <c r="I24" i="29"/>
  <c r="J24" i="29" s="1"/>
  <c r="K24" i="29" s="1"/>
  <c r="G24" i="29"/>
  <c r="I23" i="29"/>
  <c r="J23" i="29" s="1"/>
  <c r="K23" i="29" s="1"/>
  <c r="G23" i="29"/>
  <c r="I22" i="29"/>
  <c r="J22" i="29" s="1"/>
  <c r="K22" i="29" s="1"/>
  <c r="G22" i="29"/>
  <c r="I21" i="29"/>
  <c r="J21" i="29" s="1"/>
  <c r="K21" i="29" s="1"/>
  <c r="G21" i="29"/>
  <c r="I20" i="29"/>
  <c r="J20" i="29" s="1"/>
  <c r="K20" i="29" s="1"/>
  <c r="G20" i="29"/>
  <c r="I19" i="29"/>
  <c r="J19" i="29" s="1"/>
  <c r="K19" i="29" s="1"/>
  <c r="G19" i="29"/>
  <c r="I18" i="29"/>
  <c r="J18" i="29" s="1"/>
  <c r="K18" i="29" s="1"/>
  <c r="G18" i="29"/>
  <c r="I17" i="29"/>
  <c r="J17" i="29" s="1"/>
  <c r="K17" i="29" s="1"/>
  <c r="G17" i="29"/>
  <c r="I16" i="29"/>
  <c r="J16" i="29" s="1"/>
  <c r="K16" i="29" s="1"/>
  <c r="G16" i="29"/>
  <c r="I15" i="29"/>
  <c r="J15" i="29" s="1"/>
  <c r="K15" i="29" s="1"/>
  <c r="G15" i="29"/>
  <c r="I14" i="29"/>
  <c r="J14" i="29" s="1"/>
  <c r="K14" i="29" s="1"/>
  <c r="G14" i="29"/>
  <c r="I13" i="29"/>
  <c r="J13" i="29" s="1"/>
  <c r="K13" i="29" s="1"/>
  <c r="G13" i="29"/>
  <c r="I12" i="29"/>
  <c r="J12" i="29" s="1"/>
  <c r="K12" i="29" s="1"/>
  <c r="G12" i="29"/>
  <c r="I11" i="29"/>
  <c r="J11" i="29" s="1"/>
  <c r="K11" i="29" s="1"/>
  <c r="G11" i="29"/>
  <c r="I10" i="29"/>
  <c r="J10" i="29" s="1"/>
  <c r="K10" i="29" s="1"/>
  <c r="G10" i="29"/>
  <c r="I9" i="29"/>
  <c r="J9" i="29" s="1"/>
  <c r="K9" i="29" s="1"/>
  <c r="G9" i="29"/>
  <c r="I8" i="29"/>
  <c r="J8" i="29" s="1"/>
  <c r="K8" i="29" s="1"/>
  <c r="G8" i="29"/>
  <c r="I7" i="29"/>
  <c r="J7" i="29" s="1"/>
  <c r="K7" i="29" s="1"/>
  <c r="G7" i="29"/>
  <c r="I6" i="29"/>
  <c r="J6" i="29" s="1"/>
  <c r="K6" i="29" s="1"/>
  <c r="G6" i="29"/>
  <c r="C44" i="28"/>
  <c r="K43" i="28"/>
  <c r="K42" i="28"/>
  <c r="K41" i="28"/>
  <c r="K40" i="28"/>
  <c r="K39" i="28"/>
  <c r="C35" i="28"/>
  <c r="K34" i="28"/>
  <c r="K33" i="28"/>
  <c r="K32" i="28"/>
  <c r="K31" i="28"/>
  <c r="K30" i="28"/>
  <c r="K29" i="28"/>
  <c r="E25" i="28"/>
  <c r="E35" i="28" s="1"/>
  <c r="C25" i="28"/>
  <c r="I24" i="28"/>
  <c r="J24" i="28" s="1"/>
  <c r="K24" i="28" s="1"/>
  <c r="G24" i="28"/>
  <c r="I23" i="28"/>
  <c r="J23" i="28" s="1"/>
  <c r="K23" i="28" s="1"/>
  <c r="G23" i="28"/>
  <c r="I22" i="28"/>
  <c r="J22" i="28" s="1"/>
  <c r="K22" i="28" s="1"/>
  <c r="G22" i="28"/>
  <c r="I21" i="28"/>
  <c r="J21" i="28" s="1"/>
  <c r="K21" i="28" s="1"/>
  <c r="G21" i="28"/>
  <c r="I20" i="28"/>
  <c r="J20" i="28" s="1"/>
  <c r="K20" i="28" s="1"/>
  <c r="G20" i="28"/>
  <c r="I19" i="28"/>
  <c r="J19" i="28" s="1"/>
  <c r="K19" i="28" s="1"/>
  <c r="G19" i="28"/>
  <c r="I18" i="28"/>
  <c r="J18" i="28" s="1"/>
  <c r="K18" i="28" s="1"/>
  <c r="G18" i="28"/>
  <c r="I17" i="28"/>
  <c r="J17" i="28" s="1"/>
  <c r="K17" i="28" s="1"/>
  <c r="G17" i="28"/>
  <c r="I16" i="28"/>
  <c r="J16" i="28" s="1"/>
  <c r="K16" i="28" s="1"/>
  <c r="G16" i="28"/>
  <c r="I15" i="28"/>
  <c r="J15" i="28" s="1"/>
  <c r="K15" i="28" s="1"/>
  <c r="G15" i="28"/>
  <c r="I14" i="28"/>
  <c r="J14" i="28" s="1"/>
  <c r="K14" i="28" s="1"/>
  <c r="G14" i="28"/>
  <c r="I13" i="28"/>
  <c r="J13" i="28" s="1"/>
  <c r="K13" i="28" s="1"/>
  <c r="G13" i="28"/>
  <c r="I12" i="28"/>
  <c r="J12" i="28" s="1"/>
  <c r="K12" i="28" s="1"/>
  <c r="G12" i="28"/>
  <c r="I11" i="28"/>
  <c r="J11" i="28" s="1"/>
  <c r="K11" i="28" s="1"/>
  <c r="G11" i="28"/>
  <c r="I10" i="28"/>
  <c r="J10" i="28" s="1"/>
  <c r="K10" i="28" s="1"/>
  <c r="G10" i="28"/>
  <c r="I9" i="28"/>
  <c r="J9" i="28" s="1"/>
  <c r="K9" i="28" s="1"/>
  <c r="G9" i="28"/>
  <c r="I8" i="28"/>
  <c r="J8" i="28" s="1"/>
  <c r="K8" i="28" s="1"/>
  <c r="G8" i="28"/>
  <c r="I7" i="28"/>
  <c r="J7" i="28" s="1"/>
  <c r="K7" i="28" s="1"/>
  <c r="G7" i="28"/>
  <c r="I6" i="28"/>
  <c r="J6" i="28" s="1"/>
  <c r="K6" i="28" s="1"/>
  <c r="G6" i="28"/>
  <c r="F4" i="24"/>
  <c r="B4" i="24"/>
  <c r="E43" i="24"/>
  <c r="B43" i="24"/>
  <c r="B3" i="24"/>
  <c r="F3" i="24"/>
  <c r="B2" i="24"/>
  <c r="K45" i="45" l="1"/>
  <c r="F25" i="24" s="1"/>
  <c r="K45" i="42"/>
  <c r="F22" i="24" s="1"/>
  <c r="K44" i="34"/>
  <c r="K45" i="34" s="1"/>
  <c r="F14" i="24" s="1"/>
  <c r="K35" i="33"/>
  <c r="K44" i="32"/>
  <c r="K35" i="32"/>
  <c r="K35" i="31"/>
  <c r="K44" i="31"/>
  <c r="K35" i="30"/>
  <c r="K44" i="29"/>
  <c r="K44" i="28"/>
  <c r="K35" i="28"/>
  <c r="K45" i="55"/>
  <c r="F37" i="24" s="1"/>
  <c r="K25" i="32"/>
  <c r="K45" i="32" s="1"/>
  <c r="F12" i="24" s="1"/>
  <c r="K25" i="28"/>
  <c r="K45" i="28" s="1"/>
  <c r="F8" i="24" s="1"/>
  <c r="K25" i="30"/>
  <c r="K45" i="46"/>
  <c r="F26" i="24" s="1"/>
  <c r="K45" i="40"/>
  <c r="F20" i="24" s="1"/>
  <c r="K45" i="48"/>
  <c r="F28" i="24" s="1"/>
  <c r="K45" i="47"/>
  <c r="F27" i="24" s="1"/>
  <c r="K44" i="30"/>
  <c r="K44" i="33"/>
  <c r="K25" i="31"/>
  <c r="K25" i="33"/>
  <c r="K25" i="29"/>
  <c r="K45" i="29" s="1"/>
  <c r="F9" i="24" s="1"/>
  <c r="C44" i="27"/>
  <c r="H16" i="1" s="1"/>
  <c r="K43" i="27"/>
  <c r="K42" i="27"/>
  <c r="K41" i="27"/>
  <c r="K40" i="27"/>
  <c r="K39" i="27"/>
  <c r="C35" i="27"/>
  <c r="E16" i="1" s="1"/>
  <c r="K34" i="27"/>
  <c r="K33" i="27"/>
  <c r="K32" i="27"/>
  <c r="K31" i="27"/>
  <c r="K30" i="27"/>
  <c r="K29" i="27"/>
  <c r="E25" i="27"/>
  <c r="E35" i="27" s="1"/>
  <c r="C25" i="27"/>
  <c r="C16" i="1" s="1"/>
  <c r="I24" i="27"/>
  <c r="J24" i="27" s="1"/>
  <c r="K24" i="27" s="1"/>
  <c r="G24" i="27"/>
  <c r="I23" i="27"/>
  <c r="J23" i="27" s="1"/>
  <c r="K23" i="27" s="1"/>
  <c r="G23" i="27"/>
  <c r="I22" i="27"/>
  <c r="J22" i="27" s="1"/>
  <c r="K22" i="27" s="1"/>
  <c r="G22" i="27"/>
  <c r="I21" i="27"/>
  <c r="J21" i="27" s="1"/>
  <c r="K21" i="27" s="1"/>
  <c r="G21" i="27"/>
  <c r="I20" i="27"/>
  <c r="J20" i="27" s="1"/>
  <c r="K20" i="27" s="1"/>
  <c r="G20" i="27"/>
  <c r="I19" i="27"/>
  <c r="J19" i="27" s="1"/>
  <c r="K19" i="27" s="1"/>
  <c r="G19" i="27"/>
  <c r="I18" i="27"/>
  <c r="J18" i="27" s="1"/>
  <c r="K18" i="27" s="1"/>
  <c r="G18" i="27"/>
  <c r="I17" i="27"/>
  <c r="J17" i="27" s="1"/>
  <c r="K17" i="27" s="1"/>
  <c r="G17" i="27"/>
  <c r="I16" i="27"/>
  <c r="J16" i="27" s="1"/>
  <c r="K16" i="27" s="1"/>
  <c r="G16" i="27"/>
  <c r="I15" i="27"/>
  <c r="J15" i="27" s="1"/>
  <c r="K15" i="27" s="1"/>
  <c r="G15" i="27"/>
  <c r="I14" i="27"/>
  <c r="J14" i="27" s="1"/>
  <c r="K14" i="27" s="1"/>
  <c r="G14" i="27"/>
  <c r="I13" i="27"/>
  <c r="J13" i="27" s="1"/>
  <c r="K13" i="27" s="1"/>
  <c r="G13" i="27"/>
  <c r="I12" i="27"/>
  <c r="J12" i="27" s="1"/>
  <c r="K12" i="27" s="1"/>
  <c r="G12" i="27"/>
  <c r="I11" i="27"/>
  <c r="J11" i="27" s="1"/>
  <c r="K11" i="27" s="1"/>
  <c r="G11" i="27"/>
  <c r="I10" i="27"/>
  <c r="J10" i="27" s="1"/>
  <c r="K10" i="27" s="1"/>
  <c r="G10" i="27"/>
  <c r="I9" i="27"/>
  <c r="J9" i="27" s="1"/>
  <c r="K9" i="27" s="1"/>
  <c r="G9" i="27"/>
  <c r="I8" i="27"/>
  <c r="J8" i="27" s="1"/>
  <c r="K8" i="27" s="1"/>
  <c r="G8" i="27"/>
  <c r="I7" i="27"/>
  <c r="J7" i="27" s="1"/>
  <c r="K7" i="27" s="1"/>
  <c r="G7" i="27"/>
  <c r="I6" i="27"/>
  <c r="J6" i="27" s="1"/>
  <c r="K6" i="27" s="1"/>
  <c r="G6" i="27"/>
  <c r="K29" i="21"/>
  <c r="K43" i="21"/>
  <c r="K39" i="21"/>
  <c r="K40" i="21"/>
  <c r="K41" i="21"/>
  <c r="K42" i="21"/>
  <c r="K30" i="21"/>
  <c r="K31" i="21"/>
  <c r="K32" i="21"/>
  <c r="K33" i="21"/>
  <c r="K34" i="21"/>
  <c r="K45" i="31" l="1"/>
  <c r="F11" i="24" s="1"/>
  <c r="K44" i="27"/>
  <c r="K35" i="27"/>
  <c r="K25" i="27"/>
  <c r="K45" i="30"/>
  <c r="F10" i="24" s="1"/>
  <c r="K45" i="33"/>
  <c r="F13" i="24" s="1"/>
  <c r="K44" i="21"/>
  <c r="K35" i="21"/>
  <c r="K45" i="27" l="1"/>
  <c r="F7" i="24" s="1"/>
  <c r="I7" i="21"/>
  <c r="J7" i="21" s="1"/>
  <c r="K7" i="21" s="1"/>
  <c r="I8" i="21"/>
  <c r="J8" i="21" s="1"/>
  <c r="K8" i="21" s="1"/>
  <c r="I9" i="21"/>
  <c r="J9" i="21" s="1"/>
  <c r="K9" i="21" s="1"/>
  <c r="I10" i="21"/>
  <c r="J10" i="21" s="1"/>
  <c r="K10" i="21" s="1"/>
  <c r="I11" i="21"/>
  <c r="J11" i="21" s="1"/>
  <c r="K11" i="21" s="1"/>
  <c r="I12" i="21"/>
  <c r="J12" i="21" s="1"/>
  <c r="K12" i="21" s="1"/>
  <c r="I13" i="21"/>
  <c r="J13" i="21" s="1"/>
  <c r="K13" i="21" s="1"/>
  <c r="I14" i="21"/>
  <c r="J14" i="21" s="1"/>
  <c r="K14" i="21" s="1"/>
  <c r="I15" i="21"/>
  <c r="J15" i="21" s="1"/>
  <c r="K15" i="21" s="1"/>
  <c r="I16" i="21"/>
  <c r="J16" i="21" s="1"/>
  <c r="K16" i="21" s="1"/>
  <c r="I17" i="21"/>
  <c r="J17" i="21" s="1"/>
  <c r="K17" i="21" s="1"/>
  <c r="I18" i="21"/>
  <c r="J18" i="21" s="1"/>
  <c r="K18" i="21" s="1"/>
  <c r="I19" i="21"/>
  <c r="J19" i="21" s="1"/>
  <c r="K19" i="21" s="1"/>
  <c r="I20" i="21"/>
  <c r="J20" i="21" s="1"/>
  <c r="K20" i="21" s="1"/>
  <c r="I21" i="21"/>
  <c r="J21" i="21" s="1"/>
  <c r="K21" i="21" s="1"/>
  <c r="I22" i="21"/>
  <c r="J22" i="21" s="1"/>
  <c r="K22" i="21" s="1"/>
  <c r="I23" i="21"/>
  <c r="J23" i="21" s="1"/>
  <c r="K23" i="21" s="1"/>
  <c r="I24" i="21"/>
  <c r="J24" i="21" s="1"/>
  <c r="K24" i="21" s="1"/>
  <c r="G7" i="21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I6" i="21" l="1"/>
  <c r="G6" i="21"/>
  <c r="E25" i="21"/>
  <c r="D16" i="1" s="1"/>
  <c r="A30" i="1"/>
  <c r="A31" i="1"/>
  <c r="J6" i="21" l="1"/>
  <c r="K6" i="21" s="1"/>
  <c r="K25" i="21" s="1"/>
  <c r="K45" i="21" s="1"/>
  <c r="F6" i="24" s="1"/>
  <c r="F41" i="24" s="1"/>
  <c r="I16" i="1" s="1"/>
  <c r="I39" i="1" s="1"/>
  <c r="E35" i="21"/>
  <c r="F16" i="1" s="1"/>
  <c r="E2" i="20"/>
  <c r="B39" i="1"/>
  <c r="F12" i="20" l="1"/>
  <c r="J45" i="1" l="1"/>
  <c r="J59" i="1"/>
  <c r="J73" i="1"/>
  <c r="J87" i="1"/>
  <c r="C36" i="1" l="1"/>
  <c r="F39" i="1"/>
  <c r="E39" i="1"/>
  <c r="D39" i="1"/>
  <c r="C39" i="1"/>
  <c r="G11" i="20" l="1"/>
  <c r="G10" i="20"/>
  <c r="G9" i="20"/>
  <c r="G8" i="20"/>
  <c r="G7" i="20"/>
  <c r="G6" i="20"/>
  <c r="G5" i="20"/>
  <c r="G4" i="20"/>
  <c r="G3" i="20"/>
  <c r="D31" i="1" l="1"/>
  <c r="A38" i="1" l="1"/>
  <c r="A37" i="1"/>
  <c r="A36" i="1"/>
  <c r="E14" i="1"/>
  <c r="C13" i="1"/>
  <c r="D36" i="1"/>
  <c r="A13" i="1"/>
  <c r="I38" i="1"/>
  <c r="I15" i="1"/>
  <c r="E37" i="1"/>
  <c r="A15" i="1"/>
  <c r="A14" i="1"/>
  <c r="I36" i="1" l="1"/>
  <c r="D13" i="1"/>
  <c r="F14" i="1"/>
  <c r="F37" i="1"/>
  <c r="I13" i="1" l="1"/>
  <c r="I37" i="1"/>
  <c r="I14" i="1"/>
  <c r="C8" i="1" l="1"/>
  <c r="C7" i="1"/>
  <c r="I35" i="1" l="1"/>
  <c r="I34" i="1"/>
  <c r="J30" i="1"/>
  <c r="J4" i="1"/>
  <c r="I33" i="1"/>
  <c r="I11" i="1" l="1"/>
  <c r="A35" i="1" l="1"/>
  <c r="E9" i="1" l="1"/>
  <c r="D30" i="1" l="1"/>
  <c r="C31" i="1"/>
  <c r="C30" i="1"/>
  <c r="A12" i="1" l="1"/>
  <c r="A8" i="1"/>
  <c r="A7" i="1"/>
  <c r="I9" i="1" l="1"/>
  <c r="I10" i="1" l="1"/>
  <c r="E32" i="1" l="1"/>
  <c r="F32" i="1"/>
  <c r="I32" i="1"/>
  <c r="I12" i="1" l="1"/>
  <c r="D7" i="1"/>
  <c r="I31" i="1" l="1"/>
  <c r="I8" i="1"/>
  <c r="I7" i="1"/>
  <c r="I30" i="1"/>
  <c r="D8" i="1"/>
  <c r="F9" i="1" l="1"/>
</calcChain>
</file>

<file path=xl/sharedStrings.xml><?xml version="1.0" encoding="utf-8"?>
<sst xmlns="http://schemas.openxmlformats.org/spreadsheetml/2006/main" count="1317" uniqueCount="144">
  <si>
    <t>DESCRIPTION</t>
  </si>
  <si>
    <t>Contract</t>
  </si>
  <si>
    <t>Rental Equipment</t>
  </si>
  <si>
    <t>TOTAL</t>
  </si>
  <si>
    <t>COST</t>
  </si>
  <si>
    <t>HOURS</t>
  </si>
  <si>
    <t>FEMA CODE</t>
  </si>
  <si>
    <t>LABORERS</t>
  </si>
  <si>
    <t>LABOR</t>
  </si>
  <si>
    <t>EQUIPMENT</t>
  </si>
  <si>
    <t>UNITS</t>
  </si>
  <si>
    <t>Force Account Labor (Straight Time)</t>
  </si>
  <si>
    <t>Force Account Labor (Overtime)</t>
  </si>
  <si>
    <t>Force Account Equipment</t>
  </si>
  <si>
    <t>Force Account Materials</t>
  </si>
  <si>
    <t>COST CODE</t>
  </si>
  <si>
    <t>DR</t>
  </si>
  <si>
    <t>Applicant Name</t>
  </si>
  <si>
    <t>Applicant ID</t>
  </si>
  <si>
    <t>Project Title</t>
  </si>
  <si>
    <t>Totals</t>
  </si>
  <si>
    <t>5% DAC
Total</t>
  </si>
  <si>
    <t>Total Eligible
Project Amount</t>
  </si>
  <si>
    <t>Donated Labor</t>
  </si>
  <si>
    <t>Donated Equipment</t>
  </si>
  <si>
    <t>Donated Materials</t>
  </si>
  <si>
    <t># OF HOURS</t>
  </si>
  <si>
    <t>ELIGIBLE COSTS</t>
  </si>
  <si>
    <t>Initial PDA</t>
  </si>
  <si>
    <t>Joint PDA</t>
  </si>
  <si>
    <t>Submit RPA</t>
  </si>
  <si>
    <t>Applicant Briefing</t>
  </si>
  <si>
    <t>Exploratory Call</t>
  </si>
  <si>
    <t>Damage Inventory</t>
  </si>
  <si>
    <t>Recovery Scoping Meeting</t>
  </si>
  <si>
    <t>Documentation</t>
  </si>
  <si>
    <t>Project Formulation</t>
  </si>
  <si>
    <t>EEI Requests</t>
  </si>
  <si>
    <t>DDD review &amp; approval</t>
  </si>
  <si>
    <t>Scoping &amp; Costing</t>
  </si>
  <si>
    <t>Project Review &amp; Approval</t>
  </si>
  <si>
    <t>Recovery Transition Meeting</t>
  </si>
  <si>
    <t>Payment Documentation</t>
  </si>
  <si>
    <t>Special Consideration Review</t>
  </si>
  <si>
    <t>Completion Certification</t>
  </si>
  <si>
    <t>Time Extension Request</t>
  </si>
  <si>
    <t>Project Closeout</t>
  </si>
  <si>
    <t>TOTAL EQUIPMENT COST</t>
  </si>
  <si>
    <t>Title:</t>
  </si>
  <si>
    <t>Date:</t>
  </si>
  <si>
    <t>Grants Portal Access</t>
  </si>
  <si>
    <t>Training - Grants Portal</t>
  </si>
  <si>
    <t>Training - Contracting/Procurement</t>
  </si>
  <si>
    <t>Training - Public Assistance</t>
  </si>
  <si>
    <t>Hazard Mitigation Formulation</t>
  </si>
  <si>
    <t>Training - Other</t>
  </si>
  <si>
    <t>Training - EHP</t>
  </si>
  <si>
    <t>Federal/State Audit Activities</t>
  </si>
  <si>
    <t>Applicant's records have been reviewed and found correct with the exceptions as noted. All activities performed and costs claimed in this project are eligible and the legal responsibility of the applicant. A cost analysis was performed using historical costs as comparison, and all costs associated with this project were determined to be fair, necessary and reasonable by FEMA/State JFO leadership. 100% of applicant-provided documentation was validated through a Validation Sampling Methodology consistent with Region X, CRC direction and historical OIG audit recommendations.</t>
  </si>
  <si>
    <t>Correspondence (Phone/Email)</t>
  </si>
  <si>
    <t>Site Inspections/Visits</t>
  </si>
  <si>
    <t>DRRA Sub -Recipient Management Costs</t>
  </si>
  <si>
    <t>Insert Total PW 100% Costs in highlighted cell - Taken from GM</t>
  </si>
  <si>
    <t>Total Eligible Management Costs</t>
  </si>
  <si>
    <t>Date</t>
  </si>
  <si>
    <t>TOTAL MANAGEMENT COST SUMMARY</t>
  </si>
  <si>
    <t>ACTUALS</t>
  </si>
  <si>
    <t>Total Hours:</t>
  </si>
  <si>
    <t>Duty</t>
  </si>
  <si>
    <t>Equipment:</t>
  </si>
  <si>
    <t>Total Personal:</t>
  </si>
  <si>
    <t>Sub Total:</t>
  </si>
  <si>
    <t>Total Pieces Equipment:</t>
  </si>
  <si>
    <t>GRAND TOTAL:</t>
  </si>
  <si>
    <t>Intial PDA</t>
  </si>
  <si>
    <t xml:space="preserve"> Applicant Name: </t>
  </si>
  <si>
    <t>Activity Description</t>
  </si>
  <si>
    <t>Rate</t>
  </si>
  <si>
    <t>Material</t>
  </si>
  <si>
    <t>Date Purchased</t>
  </si>
  <si>
    <t>Price</t>
  </si>
  <si>
    <t>I certify the information on this sheet is complete and accurate and was obtained from records that are available for audit.</t>
  </si>
  <si>
    <t xml:space="preserve">Cat Z - Total = </t>
  </si>
  <si>
    <t>Category Z - Management Costs Summary</t>
  </si>
  <si>
    <r>
      <t>TABLE OF CONTENTS</t>
    </r>
    <r>
      <rPr>
        <i/>
        <sz val="10"/>
        <color indexed="9"/>
        <rFont val="Arial"/>
        <family val="2"/>
      </rPr>
      <t xml:space="preserve">
Check the box if included in PW package
Click on title to link to sheet</t>
    </r>
  </si>
  <si>
    <t>FILL OUT FIRST</t>
  </si>
  <si>
    <t>DISASTER 
DETAILS</t>
  </si>
  <si>
    <t>Applicant Name:</t>
  </si>
  <si>
    <t>KEY STAFF</t>
  </si>
  <si>
    <t>Applicant Representative:</t>
  </si>
  <si>
    <t>Activity</t>
  </si>
  <si>
    <t>Start Date</t>
  </si>
  <si>
    <t>End Date</t>
  </si>
  <si>
    <t>Notes</t>
  </si>
  <si>
    <t>Quarterly Reports (Large projects)</t>
  </si>
  <si>
    <t>PS&amp;E Review w/ EMD (Large projects)</t>
  </si>
  <si>
    <t>Bid Tab Review w/EMD (Large projects)</t>
  </si>
  <si>
    <t>TOTAL MATERIAL COST</t>
  </si>
  <si>
    <r>
      <rPr>
        <b/>
        <sz val="10"/>
        <color rgb="FF212121"/>
        <rFont val="Arial"/>
        <family val="2"/>
      </rPr>
      <t>Total Labor Costs</t>
    </r>
    <r>
      <rPr>
        <b/>
        <sz val="10"/>
        <color rgb="FF424242"/>
        <rFont val="Arial"/>
        <family val="2"/>
      </rPr>
      <t>:</t>
    </r>
  </si>
  <si>
    <t>QTY</t>
  </si>
  <si>
    <t>Used For</t>
  </si>
  <si>
    <r>
      <rPr>
        <b/>
        <sz val="10"/>
        <color rgb="FF212121"/>
        <rFont val="Arial"/>
        <family val="2"/>
      </rPr>
      <t>Total</t>
    </r>
  </si>
  <si>
    <r>
      <rPr>
        <b/>
        <sz val="10"/>
        <color rgb="FF212121"/>
        <rFont val="Arial"/>
        <family val="2"/>
      </rPr>
      <t>Name</t>
    </r>
  </si>
  <si>
    <r>
      <rPr>
        <b/>
        <sz val="10"/>
        <color rgb="FF212121"/>
        <rFont val="Arial"/>
        <family val="2"/>
      </rPr>
      <t>Hours</t>
    </r>
  </si>
  <si>
    <r>
      <rPr>
        <b/>
        <sz val="10"/>
        <color rgb="FF212121"/>
        <rFont val="Arial"/>
        <family val="2"/>
      </rPr>
      <t>Fringe</t>
    </r>
    <r>
      <rPr>
        <b/>
        <sz val="10"/>
        <rFont val="Arial"/>
        <family val="2"/>
      </rPr>
      <t xml:space="preserve"> Benefit</t>
    </r>
  </si>
  <si>
    <t>Total material:</t>
  </si>
  <si>
    <t>Disaster Number (XXXX-DR):</t>
  </si>
  <si>
    <t>Incident period:</t>
  </si>
  <si>
    <t>Incident Period: (Month day, day, year)</t>
  </si>
  <si>
    <t>Applicant Representative Title:</t>
  </si>
  <si>
    <t>Applicants Representative:</t>
  </si>
  <si>
    <t>Grant Manager PW#:</t>
  </si>
  <si>
    <t>PDMG:</t>
  </si>
  <si>
    <t>Applicant FIPS #:</t>
  </si>
  <si>
    <t>Signature of Applicants Representative:</t>
  </si>
  <si>
    <t>Mgmt Cost Summary</t>
  </si>
  <si>
    <t>5% of Obligated Projects</t>
  </si>
  <si>
    <t>Correspondence</t>
  </si>
  <si>
    <r>
      <rPr>
        <b/>
        <sz val="10"/>
        <color rgb="FF212121"/>
        <rFont val="Arial"/>
        <family val="2"/>
      </rPr>
      <t>Total</t>
    </r>
    <r>
      <rPr>
        <b/>
        <sz val="10"/>
        <rFont val="Arial"/>
        <family val="2"/>
      </rPr>
      <t xml:space="preserve"> </t>
    </r>
  </si>
  <si>
    <r>
      <rPr>
        <b/>
        <sz val="10"/>
        <color rgb="FF212121"/>
        <rFont val="Arial"/>
        <family val="2"/>
      </rPr>
      <t>Total</t>
    </r>
    <r>
      <rPr>
        <b/>
        <sz val="10"/>
        <rFont val="Arial"/>
        <family val="2"/>
      </rPr>
      <t xml:space="preserve"> W Fringe</t>
    </r>
  </si>
  <si>
    <t>Total</t>
  </si>
  <si>
    <t>Total W Fringe</t>
  </si>
  <si>
    <t>Site Inspections</t>
  </si>
  <si>
    <t>Project Review</t>
  </si>
  <si>
    <t>DDD Review</t>
  </si>
  <si>
    <t>RTM</t>
  </si>
  <si>
    <t>Payment</t>
  </si>
  <si>
    <t>Quarterly Reports</t>
  </si>
  <si>
    <t>PS&amp;E Review</t>
  </si>
  <si>
    <t>Bid Tab Review</t>
  </si>
  <si>
    <t>Audits</t>
  </si>
  <si>
    <t>Training PA</t>
  </si>
  <si>
    <t>Training GM</t>
  </si>
  <si>
    <t>Training Procurement</t>
  </si>
  <si>
    <t>Training EHP</t>
  </si>
  <si>
    <t>Training Other</t>
  </si>
  <si>
    <t>Click here to return to the Mgmt Cost Summary page</t>
  </si>
  <si>
    <t>Materials</t>
  </si>
  <si>
    <t>Number</t>
  </si>
  <si>
    <t>Note: These cells are self populated from the fill in sheets</t>
  </si>
  <si>
    <t>Grant Manager Z PW#:</t>
  </si>
  <si>
    <t>GM Z PW #</t>
  </si>
  <si>
    <t>Jan 20, 2020 and Ongoing</t>
  </si>
  <si>
    <t>4452-ME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</si>
</sst>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DI #&quot;\ 0\ &quot;COST SUMMARY&quot;"/>
    <numFmt numFmtId="165" formatCode="&quot;$&quot;#,##0.00"/>
    <numFmt numFmtId="166" formatCode="m/d/yyyy;@"/>
    <numFmt numFmtId="167" formatCode="m/d/yy"/>
    <numFmt numFmtId="168" formatCode="mm/dd/yy;@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rgb="FF21212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9"/>
      <color rgb="FF21212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10"/>
      <color rgb="FF000000"/>
      <name val="Arial"/>
      <family val="2"/>
    </font>
    <font>
      <b/>
      <sz val="14"/>
      <color rgb="FF212121"/>
      <name val="Arial"/>
      <family val="2"/>
    </font>
    <font>
      <b/>
      <sz val="18"/>
      <color rgb="FF212121"/>
      <name val="Arial"/>
      <family val="2"/>
    </font>
    <font>
      <b/>
      <sz val="9"/>
      <color rgb="FF000000"/>
      <name val="Arial"/>
      <family val="2"/>
    </font>
    <font>
      <b/>
      <sz val="14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16"/>
      <name val="Arial"/>
      <family val="2"/>
    </font>
    <font>
      <b/>
      <sz val="14"/>
      <color indexed="9"/>
      <name val="Arial"/>
      <family val="2"/>
    </font>
    <font>
      <i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rgb="FF212121"/>
      <name val="Arial"/>
      <family val="2"/>
    </font>
    <font>
      <b/>
      <sz val="10"/>
      <color rgb="FF424242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20"/>
      <color rgb="FF002060"/>
      <name val="Arial"/>
      <family val="2"/>
    </font>
    <font>
      <b/>
      <sz val="16"/>
      <color rgb="FF002060"/>
      <name val="Arial"/>
      <family val="2"/>
    </font>
    <font>
      <b/>
      <sz val="11"/>
      <color rgb="FF002060"/>
      <name val="Arial"/>
      <family val="2"/>
    </font>
    <font>
      <b/>
      <i/>
      <sz val="12"/>
      <color theme="0"/>
      <name val="Arial"/>
      <family val="2"/>
    </font>
    <font>
      <b/>
      <sz val="12"/>
      <color theme="1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Arial"/>
      <family val="2"/>
    </font>
    <font>
      <sz val="10"/>
      <color theme="8"/>
      <name val="Arial"/>
      <family val="2"/>
    </font>
    <font>
      <b/>
      <u/>
      <sz val="11"/>
      <color theme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66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DDE"/>
        <bgColor indexed="64"/>
      </patternFill>
    </fill>
    <fill>
      <patternFill patternType="solid">
        <fgColor theme="4" tint="0.39997558519241921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dashed">
        <color rgb="FF000000"/>
      </right>
      <top style="thin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thin">
        <color rgb="FF000000"/>
      </top>
      <bottom style="dashed">
        <color rgb="FF000000"/>
      </bottom>
      <diagonal/>
    </border>
    <border>
      <left style="dashed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dashed">
        <color rgb="FF000000"/>
      </right>
      <top style="dashed">
        <color rgb="FF000000"/>
      </top>
      <bottom style="thin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thin">
        <color rgb="FF000000"/>
      </bottom>
      <diagonal/>
    </border>
    <border>
      <left style="dashed">
        <color rgb="FF000000"/>
      </left>
      <right style="thin">
        <color rgb="FF000000"/>
      </right>
      <top style="dashed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dashed">
        <color rgb="FF000000"/>
      </right>
      <top/>
      <bottom style="thin">
        <color rgb="FF000000"/>
      </bottom>
      <diagonal/>
    </border>
    <border>
      <left style="dashed">
        <color rgb="FF000000"/>
      </left>
      <right style="dashed">
        <color rgb="FF000000"/>
      </right>
      <top/>
      <bottom style="thin">
        <color rgb="FF000000"/>
      </bottom>
      <diagonal/>
    </border>
    <border>
      <left style="dashed">
        <color rgb="FF000000"/>
      </left>
      <right/>
      <top/>
      <bottom style="thin">
        <color rgb="FF000000"/>
      </bottom>
      <diagonal/>
    </border>
    <border>
      <left/>
      <right style="dashed">
        <color rgb="FF000000"/>
      </right>
      <top/>
      <bottom style="thin">
        <color rgb="FF000000"/>
      </bottom>
      <diagonal/>
    </border>
    <border>
      <left style="dashed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9" fontId="6" fillId="0" borderId="0" applyFont="0" applyFill="0" applyBorder="0" applyAlignment="0" applyProtection="0"/>
    <xf numFmtId="0" fontId="5" fillId="0" borderId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324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44" fontId="0" fillId="2" borderId="9" xfId="0" applyNumberFormat="1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4" fontId="1" fillId="0" borderId="0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2" fontId="0" fillId="0" borderId="14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49" fontId="0" fillId="0" borderId="5" xfId="0" applyNumberFormat="1" applyBorder="1" applyAlignment="1">
      <alignment horizontal="center" vertical="center"/>
    </xf>
    <xf numFmtId="44" fontId="0" fillId="0" borderId="0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2" fontId="0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9" fontId="0" fillId="0" borderId="0" xfId="2" applyFont="1" applyAlignment="1">
      <alignment vertical="center"/>
    </xf>
    <xf numFmtId="0" fontId="0" fillId="0" borderId="0" xfId="0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44" fontId="0" fillId="0" borderId="0" xfId="0" applyNumberFormat="1" applyAlignment="1">
      <alignment horizontal="center" vertical="center"/>
    </xf>
    <xf numFmtId="44" fontId="0" fillId="0" borderId="5" xfId="0" applyNumberFormat="1" applyBorder="1" applyAlignment="1">
      <alignment horizontal="center" vertical="center"/>
    </xf>
    <xf numFmtId="44" fontId="0" fillId="3" borderId="5" xfId="0" applyNumberFormat="1" applyFill="1" applyBorder="1" applyAlignment="1">
      <alignment horizontal="center" vertical="center"/>
    </xf>
    <xf numFmtId="44" fontId="1" fillId="0" borderId="5" xfId="0" applyNumberFormat="1" applyFont="1" applyBorder="1" applyAlignment="1">
      <alignment horizontal="right" vertical="center"/>
    </xf>
    <xf numFmtId="0" fontId="0" fillId="0" borderId="0" xfId="0" applyNumberFormat="1" applyAlignment="1">
      <alignment horizontal="center" vertical="center" wrapText="1"/>
    </xf>
    <xf numFmtId="44" fontId="0" fillId="8" borderId="0" xfId="0" applyNumberFormat="1" applyFill="1" applyAlignment="1">
      <alignment horizontal="center" vertical="center" wrapText="1"/>
    </xf>
    <xf numFmtId="0" fontId="0" fillId="9" borderId="0" xfId="0" applyFill="1" applyAlignment="1">
      <alignment vertical="center"/>
    </xf>
    <xf numFmtId="0" fontId="10" fillId="0" borderId="0" xfId="1" applyFont="1" applyFill="1" applyBorder="1" applyAlignment="1">
      <alignment horizontal="left" vertical="top"/>
    </xf>
    <xf numFmtId="0" fontId="10" fillId="0" borderId="0" xfId="1" applyFont="1" applyFill="1" applyBorder="1" applyAlignment="1">
      <alignment horizontal="center" vertical="center"/>
    </xf>
    <xf numFmtId="44" fontId="10" fillId="0" borderId="0" xfId="1" applyNumberFormat="1" applyFont="1" applyFill="1" applyBorder="1" applyAlignment="1">
      <alignment horizontal="center" vertical="center"/>
    </xf>
    <xf numFmtId="10" fontId="10" fillId="0" borderId="0" xfId="1" applyNumberFormat="1" applyFont="1" applyFill="1" applyBorder="1" applyAlignment="1">
      <alignment horizontal="center" vertical="center"/>
    </xf>
    <xf numFmtId="44" fontId="2" fillId="0" borderId="0" xfId="1" applyNumberFormat="1" applyFont="1" applyFill="1" applyBorder="1" applyAlignment="1">
      <alignment horizontal="center" vertical="center"/>
    </xf>
    <xf numFmtId="44" fontId="2" fillId="0" borderId="27" xfId="1" applyNumberFormat="1" applyFont="1" applyFill="1" applyBorder="1" applyAlignment="1">
      <alignment horizontal="center" vertical="center" wrapText="1"/>
    </xf>
    <xf numFmtId="2" fontId="10" fillId="0" borderId="0" xfId="1" applyNumberFormat="1" applyFont="1" applyFill="1" applyBorder="1" applyAlignment="1">
      <alignment horizontal="center" vertical="center"/>
    </xf>
    <xf numFmtId="0" fontId="10" fillId="0" borderId="31" xfId="1" applyFont="1" applyFill="1" applyBorder="1" applyAlignment="1">
      <alignment horizontal="left" vertical="top"/>
    </xf>
    <xf numFmtId="44" fontId="12" fillId="0" borderId="27" xfId="1" applyNumberFormat="1" applyFont="1" applyFill="1" applyBorder="1" applyAlignment="1">
      <alignment horizontal="center" vertical="center"/>
    </xf>
    <xf numFmtId="44" fontId="12" fillId="0" borderId="27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26" xfId="1" applyFont="1" applyFill="1" applyBorder="1" applyAlignment="1">
      <alignment horizontal="center" wrapText="1"/>
    </xf>
    <xf numFmtId="0" fontId="10" fillId="0" borderId="26" xfId="1" applyFont="1" applyFill="1" applyBorder="1" applyAlignment="1">
      <alignment horizontal="left" wrapText="1"/>
    </xf>
    <xf numFmtId="0" fontId="23" fillId="6" borderId="38" xfId="3" applyFont="1" applyFill="1" applyBorder="1" applyAlignment="1" applyProtection="1">
      <alignment horizontal="right" vertical="center"/>
    </xf>
    <xf numFmtId="0" fontId="24" fillId="7" borderId="18" xfId="3" applyFont="1" applyFill="1" applyBorder="1" applyAlignment="1" applyProtection="1">
      <alignment horizontal="center" vertical="center" wrapText="1"/>
      <protection locked="0"/>
    </xf>
    <xf numFmtId="0" fontId="23" fillId="6" borderId="40" xfId="3" applyFont="1" applyFill="1" applyBorder="1" applyAlignment="1" applyProtection="1">
      <alignment horizontal="right" vertical="center"/>
    </xf>
    <xf numFmtId="0" fontId="24" fillId="7" borderId="20" xfId="3" applyFont="1" applyFill="1" applyBorder="1" applyAlignment="1" applyProtection="1">
      <alignment horizontal="center" vertical="center" wrapText="1"/>
      <protection locked="0"/>
    </xf>
    <xf numFmtId="0" fontId="23" fillId="6" borderId="41" xfId="3" applyFont="1" applyFill="1" applyBorder="1" applyAlignment="1" applyProtection="1">
      <alignment horizontal="right" vertical="center"/>
    </xf>
    <xf numFmtId="0" fontId="24" fillId="7" borderId="36" xfId="3" applyFont="1" applyFill="1" applyBorder="1" applyAlignment="1" applyProtection="1">
      <alignment horizontal="center" vertical="center" wrapText="1"/>
      <protection locked="0"/>
    </xf>
    <xf numFmtId="0" fontId="24" fillId="7" borderId="20" xfId="3" applyNumberFormat="1" applyFont="1" applyFill="1" applyBorder="1" applyAlignment="1" applyProtection="1">
      <alignment horizontal="center" vertical="center" wrapText="1"/>
      <protection locked="0"/>
    </xf>
    <xf numFmtId="167" fontId="24" fillId="7" borderId="20" xfId="3" applyNumberFormat="1" applyFont="1" applyFill="1" applyBorder="1" applyAlignment="1" applyProtection="1">
      <alignment horizontal="center" vertical="center" wrapText="1"/>
      <protection locked="0"/>
    </xf>
    <xf numFmtId="0" fontId="23" fillId="6" borderId="42" xfId="3" applyFont="1" applyFill="1" applyBorder="1" applyAlignment="1" applyProtection="1">
      <alignment horizontal="right" vertical="center"/>
    </xf>
    <xf numFmtId="167" fontId="24" fillId="7" borderId="21" xfId="3" applyNumberFormat="1" applyFont="1" applyFill="1" applyBorder="1" applyAlignment="1" applyProtection="1">
      <alignment horizontal="center" vertical="center" wrapText="1"/>
      <protection locked="0"/>
    </xf>
    <xf numFmtId="0" fontId="23" fillId="6" borderId="45" xfId="3" applyFont="1" applyFill="1" applyBorder="1" applyAlignment="1" applyProtection="1">
      <alignment horizontal="right" vertical="center"/>
    </xf>
    <xf numFmtId="167" fontId="24" fillId="7" borderId="43" xfId="3" applyNumberFormat="1" applyFont="1" applyFill="1" applyBorder="1" applyAlignment="1" applyProtection="1">
      <alignment horizontal="center" vertical="center" wrapText="1"/>
      <protection locked="0"/>
    </xf>
    <xf numFmtId="0" fontId="21" fillId="12" borderId="33" xfId="3" applyFont="1" applyFill="1" applyBorder="1" applyAlignment="1" applyProtection="1">
      <alignment horizontal="center" vertical="center" wrapText="1"/>
    </xf>
    <xf numFmtId="0" fontId="23" fillId="11" borderId="39" xfId="3" applyFont="1" applyFill="1" applyBorder="1" applyAlignment="1" applyProtection="1">
      <alignment horizontal="center" vertical="center" textRotation="90" wrapText="1"/>
    </xf>
    <xf numFmtId="0" fontId="10" fillId="0" borderId="26" xfId="1" applyFont="1" applyFill="1" applyBorder="1" applyAlignment="1">
      <alignment horizontal="left" wrapText="1"/>
    </xf>
    <xf numFmtId="0" fontId="10" fillId="14" borderId="26" xfId="1" applyFont="1" applyFill="1" applyBorder="1" applyAlignment="1">
      <alignment horizontal="left" wrapText="1"/>
    </xf>
    <xf numFmtId="0" fontId="10" fillId="14" borderId="26" xfId="1" applyFont="1" applyFill="1" applyBorder="1" applyAlignment="1">
      <alignment horizontal="center" vertical="center" wrapText="1"/>
    </xf>
    <xf numFmtId="2" fontId="10" fillId="14" borderId="26" xfId="1" applyNumberFormat="1" applyFont="1" applyFill="1" applyBorder="1" applyAlignment="1">
      <alignment horizontal="center" vertical="center" wrapText="1"/>
    </xf>
    <xf numFmtId="44" fontId="10" fillId="14" borderId="26" xfId="1" applyNumberFormat="1" applyFont="1" applyFill="1" applyBorder="1" applyAlignment="1">
      <alignment horizontal="center" vertical="center" wrapText="1"/>
    </xf>
    <xf numFmtId="44" fontId="10" fillId="14" borderId="26" xfId="1" applyNumberFormat="1" applyFont="1" applyFill="1" applyBorder="1" applyAlignment="1">
      <alignment horizontal="center" vertical="center"/>
    </xf>
    <xf numFmtId="10" fontId="10" fillId="14" borderId="26" xfId="1" applyNumberFormat="1" applyFont="1" applyFill="1" applyBorder="1" applyAlignment="1">
      <alignment horizontal="center" vertical="center" wrapText="1"/>
    </xf>
    <xf numFmtId="44" fontId="2" fillId="14" borderId="27" xfId="1" applyNumberFormat="1" applyFont="1" applyFill="1" applyBorder="1" applyAlignment="1">
      <alignment horizontal="center" vertical="center" wrapText="1"/>
    </xf>
    <xf numFmtId="0" fontId="11" fillId="14" borderId="26" xfId="1" applyFont="1" applyFill="1" applyBorder="1" applyAlignment="1">
      <alignment vertical="center" wrapText="1"/>
    </xf>
    <xf numFmtId="2" fontId="10" fillId="14" borderId="26" xfId="1" applyNumberFormat="1" applyFont="1" applyFill="1" applyBorder="1" applyAlignment="1">
      <alignment horizontal="center" vertical="center"/>
    </xf>
    <xf numFmtId="2" fontId="9" fillId="14" borderId="26" xfId="1" applyNumberFormat="1" applyFont="1" applyFill="1" applyBorder="1" applyAlignment="1">
      <alignment horizontal="center" vertical="center" shrinkToFit="1"/>
    </xf>
    <xf numFmtId="44" fontId="9" fillId="14" borderId="26" xfId="1" applyNumberFormat="1" applyFont="1" applyFill="1" applyBorder="1" applyAlignment="1">
      <alignment horizontal="center" vertical="center" shrinkToFit="1"/>
    </xf>
    <xf numFmtId="10" fontId="9" fillId="14" borderId="26" xfId="1" applyNumberFormat="1" applyFont="1" applyFill="1" applyBorder="1" applyAlignment="1">
      <alignment horizontal="center" vertical="center" shrinkToFit="1"/>
    </xf>
    <xf numFmtId="0" fontId="11" fillId="0" borderId="61" xfId="1" applyFont="1" applyFill="1" applyBorder="1" applyAlignment="1">
      <alignment horizontal="center" vertical="center" wrapText="1"/>
    </xf>
    <xf numFmtId="0" fontId="10" fillId="0" borderId="61" xfId="1" applyFont="1" applyFill="1" applyBorder="1" applyAlignment="1">
      <alignment horizontal="center" vertical="center" wrapText="1"/>
    </xf>
    <xf numFmtId="2" fontId="10" fillId="0" borderId="61" xfId="1" applyNumberFormat="1" applyFont="1" applyFill="1" applyBorder="1" applyAlignment="1">
      <alignment horizontal="center" vertical="center" wrapText="1"/>
    </xf>
    <xf numFmtId="44" fontId="10" fillId="0" borderId="61" xfId="1" applyNumberFormat="1" applyFont="1" applyFill="1" applyBorder="1" applyAlignment="1">
      <alignment horizontal="center" vertical="center" wrapText="1"/>
    </xf>
    <xf numFmtId="10" fontId="10" fillId="0" borderId="61" xfId="1" applyNumberFormat="1" applyFont="1" applyFill="1" applyBorder="1" applyAlignment="1">
      <alignment horizontal="center" vertical="center" wrapText="1"/>
    </xf>
    <xf numFmtId="44" fontId="16" fillId="0" borderId="64" xfId="1" applyNumberFormat="1" applyFont="1" applyFill="1" applyBorder="1" applyAlignment="1">
      <alignment horizontal="center" vertical="center" wrapText="1"/>
    </xf>
    <xf numFmtId="0" fontId="13" fillId="14" borderId="22" xfId="1" applyFont="1" applyFill="1" applyBorder="1" applyAlignment="1">
      <alignment horizontal="center" vertical="center"/>
    </xf>
    <xf numFmtId="0" fontId="13" fillId="14" borderId="23" xfId="1" applyFont="1" applyFill="1" applyBorder="1" applyAlignment="1">
      <alignment horizontal="center" vertical="center"/>
    </xf>
    <xf numFmtId="0" fontId="13" fillId="14" borderId="24" xfId="1" applyFont="1" applyFill="1" applyBorder="1" applyAlignment="1">
      <alignment horizontal="center" vertical="center"/>
    </xf>
    <xf numFmtId="44" fontId="12" fillId="0" borderId="30" xfId="1" applyNumberFormat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wrapText="1"/>
    </xf>
    <xf numFmtId="2" fontId="8" fillId="0" borderId="26" xfId="1" applyNumberFormat="1" applyFont="1" applyFill="1" applyBorder="1" applyAlignment="1">
      <alignment horizontal="center" wrapText="1"/>
    </xf>
    <xf numFmtId="44" fontId="10" fillId="0" borderId="26" xfId="1" applyNumberFormat="1" applyFont="1" applyFill="1" applyBorder="1" applyAlignment="1">
      <alignment horizontal="center"/>
    </xf>
    <xf numFmtId="0" fontId="7" fillId="0" borderId="26" xfId="3" applyFont="1" applyBorder="1" applyAlignment="1" applyProtection="1">
      <alignment horizontal="center" vertical="center"/>
      <protection locked="0"/>
    </xf>
    <xf numFmtId="0" fontId="7" fillId="5" borderId="26" xfId="3" applyFont="1" applyFill="1" applyBorder="1" applyAlignment="1" applyProtection="1">
      <alignment horizontal="center" vertical="center" wrapText="1"/>
      <protection locked="0"/>
    </xf>
    <xf numFmtId="0" fontId="7" fillId="5" borderId="27" xfId="3" applyFont="1" applyFill="1" applyBorder="1" applyAlignment="1" applyProtection="1">
      <alignment horizontal="center" vertical="center" wrapText="1"/>
      <protection locked="0"/>
    </xf>
    <xf numFmtId="44" fontId="7" fillId="0" borderId="27" xfId="1" applyNumberFormat="1" applyFont="1" applyFill="1" applyBorder="1" applyAlignment="1">
      <alignment horizontal="center" vertical="center" wrapText="1"/>
    </xf>
    <xf numFmtId="44" fontId="27" fillId="14" borderId="27" xfId="0" applyNumberFormat="1" applyFont="1" applyFill="1" applyBorder="1"/>
    <xf numFmtId="0" fontId="2" fillId="0" borderId="0" xfId="1" applyFont="1" applyFill="1" applyBorder="1" applyAlignment="1">
      <alignment horizontal="left" vertical="top"/>
    </xf>
    <xf numFmtId="0" fontId="7" fillId="0" borderId="26" xfId="1" applyFont="1" applyFill="1" applyBorder="1" applyAlignment="1">
      <alignment horizontal="center" vertical="center" wrapText="1"/>
    </xf>
    <xf numFmtId="2" fontId="12" fillId="0" borderId="26" xfId="1" applyNumberFormat="1" applyFont="1" applyFill="1" applyBorder="1" applyAlignment="1">
      <alignment horizontal="center" vertical="center"/>
    </xf>
    <xf numFmtId="2" fontId="12" fillId="0" borderId="29" xfId="1" applyNumberFormat="1" applyFont="1" applyFill="1" applyBorder="1" applyAlignment="1">
      <alignment horizontal="right" vertical="center"/>
    </xf>
    <xf numFmtId="2" fontId="12" fillId="0" borderId="29" xfId="1" applyNumberFormat="1" applyFont="1" applyFill="1" applyBorder="1" applyAlignment="1">
      <alignment horizontal="center" vertical="center"/>
    </xf>
    <xf numFmtId="44" fontId="2" fillId="0" borderId="29" xfId="1" applyNumberFormat="1" applyFont="1" applyFill="1" applyBorder="1" applyAlignment="1">
      <alignment horizontal="center" vertical="center"/>
    </xf>
    <xf numFmtId="10" fontId="2" fillId="0" borderId="29" xfId="1" applyNumberFormat="1" applyFont="1" applyFill="1" applyBorder="1" applyAlignment="1">
      <alignment horizontal="center" vertical="center"/>
    </xf>
    <xf numFmtId="2" fontId="12" fillId="0" borderId="26" xfId="1" applyNumberFormat="1" applyFont="1" applyFill="1" applyBorder="1" applyAlignment="1">
      <alignment horizontal="right" vertical="center"/>
    </xf>
    <xf numFmtId="44" fontId="2" fillId="0" borderId="26" xfId="1" applyNumberFormat="1" applyFont="1" applyFill="1" applyBorder="1" applyAlignment="1">
      <alignment horizontal="center" vertical="center"/>
    </xf>
    <xf numFmtId="10" fontId="2" fillId="0" borderId="26" xfId="1" applyNumberFormat="1" applyFont="1" applyFill="1" applyBorder="1" applyAlignment="1">
      <alignment horizontal="center" vertical="center"/>
    </xf>
    <xf numFmtId="2" fontId="2" fillId="0" borderId="26" xfId="1" applyNumberFormat="1" applyFont="1" applyFill="1" applyBorder="1" applyAlignment="1">
      <alignment horizontal="center" vertical="center" wrapText="1"/>
    </xf>
    <xf numFmtId="44" fontId="2" fillId="0" borderId="26" xfId="1" applyNumberFormat="1" applyFont="1" applyFill="1" applyBorder="1" applyAlignment="1">
      <alignment horizontal="center" vertical="center" wrapText="1"/>
    </xf>
    <xf numFmtId="10" fontId="2" fillId="0" borderId="26" xfId="1" applyNumberFormat="1" applyFont="1" applyFill="1" applyBorder="1" applyAlignment="1">
      <alignment horizontal="center" vertical="center" wrapText="1"/>
    </xf>
    <xf numFmtId="0" fontId="12" fillId="0" borderId="26" xfId="1" applyFont="1" applyFill="1" applyBorder="1" applyAlignment="1">
      <alignment horizontal="center" vertical="center"/>
    </xf>
    <xf numFmtId="2" fontId="4" fillId="0" borderId="26" xfId="1" applyNumberFormat="1" applyFont="1" applyFill="1" applyBorder="1" applyAlignment="1">
      <alignment horizontal="center" vertical="center" shrinkToFit="1"/>
    </xf>
    <xf numFmtId="44" fontId="4" fillId="0" borderId="26" xfId="1" applyNumberFormat="1" applyFont="1" applyFill="1" applyBorder="1" applyAlignment="1">
      <alignment horizontal="center" vertical="center" shrinkToFit="1"/>
    </xf>
    <xf numFmtId="10" fontId="4" fillId="0" borderId="26" xfId="1" applyNumberFormat="1" applyFont="1" applyFill="1" applyBorder="1" applyAlignment="1">
      <alignment horizontal="center" vertical="center" shrinkToFit="1"/>
    </xf>
    <xf numFmtId="44" fontId="29" fillId="0" borderId="27" xfId="0" applyNumberFormat="1" applyFont="1" applyBorder="1"/>
    <xf numFmtId="0" fontId="5" fillId="0" borderId="26" xfId="1" applyFont="1" applyFill="1" applyBorder="1" applyAlignment="1">
      <alignment vertical="top" wrapText="1"/>
    </xf>
    <xf numFmtId="0" fontId="5" fillId="0" borderId="27" xfId="1" applyFont="1" applyFill="1" applyBorder="1" applyAlignment="1">
      <alignment vertical="top" wrapText="1"/>
    </xf>
    <xf numFmtId="166" fontId="25" fillId="0" borderId="26" xfId="1" applyNumberFormat="1" applyFont="1" applyFill="1" applyBorder="1" applyAlignment="1">
      <alignment horizontal="center" vertical="center" shrinkToFit="1"/>
    </xf>
    <xf numFmtId="2" fontId="7" fillId="0" borderId="26" xfId="1" applyNumberFormat="1" applyFont="1" applyFill="1" applyBorder="1" applyAlignment="1">
      <alignment horizontal="center" vertical="center" wrapText="1"/>
    </xf>
    <xf numFmtId="44" fontId="7" fillId="0" borderId="26" xfId="1" applyNumberFormat="1" applyFont="1" applyFill="1" applyBorder="1" applyAlignment="1">
      <alignment horizontal="center" vertical="center" wrapText="1"/>
    </xf>
    <xf numFmtId="10" fontId="7" fillId="0" borderId="26" xfId="1" applyNumberFormat="1" applyFont="1" applyFill="1" applyBorder="1" applyAlignment="1">
      <alignment horizontal="center" vertical="center" wrapText="1"/>
    </xf>
    <xf numFmtId="2" fontId="25" fillId="0" borderId="26" xfId="1" applyNumberFormat="1" applyFont="1" applyFill="1" applyBorder="1" applyAlignment="1">
      <alignment horizontal="center" vertical="center" shrinkToFit="1"/>
    </xf>
    <xf numFmtId="2" fontId="30" fillId="0" borderId="26" xfId="0" applyNumberFormat="1" applyFont="1" applyBorder="1" applyAlignment="1">
      <alignment horizontal="center"/>
    </xf>
    <xf numFmtId="44" fontId="27" fillId="0" borderId="27" xfId="0" applyNumberFormat="1" applyFont="1" applyBorder="1" applyAlignment="1"/>
    <xf numFmtId="0" fontId="8" fillId="9" borderId="26" xfId="3" applyFont="1" applyFill="1" applyBorder="1" applyAlignment="1" applyProtection="1">
      <alignment horizontal="center"/>
      <protection locked="0"/>
    </xf>
    <xf numFmtId="2" fontId="9" fillId="0" borderId="26" xfId="1" applyNumberFormat="1" applyFont="1" applyFill="1" applyBorder="1" applyAlignment="1">
      <alignment horizontal="center" shrinkToFit="1"/>
    </xf>
    <xf numFmtId="44" fontId="30" fillId="0" borderId="27" xfId="0" applyNumberFormat="1" applyFont="1" applyBorder="1" applyAlignment="1"/>
    <xf numFmtId="10" fontId="9" fillId="0" borderId="26" xfId="1" applyNumberFormat="1" applyFont="1" applyFill="1" applyBorder="1" applyAlignment="1">
      <alignment horizontal="center" shrinkToFit="1"/>
    </xf>
    <xf numFmtId="44" fontId="10" fillId="0" borderId="27" xfId="1" applyNumberFormat="1" applyFont="1" applyFill="1" applyBorder="1" applyAlignment="1">
      <alignment horizontal="center"/>
    </xf>
    <xf numFmtId="44" fontId="9" fillId="0" borderId="26" xfId="1" applyNumberFormat="1" applyFont="1" applyFill="1" applyBorder="1" applyAlignment="1">
      <alignment shrinkToFit="1"/>
    </xf>
    <xf numFmtId="14" fontId="8" fillId="0" borderId="26" xfId="1" applyNumberFormat="1" applyFont="1" applyFill="1" applyBorder="1" applyAlignment="1">
      <alignment horizontal="center" wrapText="1"/>
    </xf>
    <xf numFmtId="1" fontId="10" fillId="0" borderId="26" xfId="1" applyNumberFormat="1" applyFont="1" applyFill="1" applyBorder="1" applyAlignment="1">
      <alignment horizontal="center"/>
    </xf>
    <xf numFmtId="1" fontId="7" fillId="0" borderId="29" xfId="1" applyNumberFormat="1" applyFont="1" applyFill="1" applyBorder="1" applyAlignment="1">
      <alignment horizontal="center" vertical="center" wrapText="1"/>
    </xf>
    <xf numFmtId="14" fontId="24" fillId="7" borderId="20" xfId="3" applyNumberFormat="1" applyFont="1" applyFill="1" applyBorder="1" applyAlignment="1" applyProtection="1">
      <alignment horizontal="center" vertical="center" wrapText="1"/>
      <protection locked="0"/>
    </xf>
    <xf numFmtId="0" fontId="12" fillId="0" borderId="26" xfId="1" applyFont="1" applyFill="1" applyBorder="1" applyAlignment="1">
      <alignment horizontal="center" vertical="center" wrapText="1"/>
    </xf>
    <xf numFmtId="168" fontId="8" fillId="0" borderId="26" xfId="1" applyNumberFormat="1" applyFont="1" applyFill="1" applyBorder="1" applyAlignment="1">
      <alignment horizontal="center"/>
    </xf>
    <xf numFmtId="168" fontId="10" fillId="0" borderId="26" xfId="1" applyNumberFormat="1" applyFont="1" applyFill="1" applyBorder="1" applyAlignment="1">
      <alignment horizontal="center"/>
    </xf>
    <xf numFmtId="168" fontId="15" fillId="0" borderId="26" xfId="1" applyNumberFormat="1" applyFont="1" applyFill="1" applyBorder="1" applyAlignment="1">
      <alignment horizontal="center"/>
    </xf>
    <xf numFmtId="0" fontId="32" fillId="0" borderId="47" xfId="0" applyFont="1" applyBorder="1" applyAlignment="1">
      <alignment horizontal="center"/>
    </xf>
    <xf numFmtId="0" fontId="32" fillId="0" borderId="35" xfId="0" applyFont="1" applyBorder="1" applyAlignment="1">
      <alignment horizontal="center"/>
    </xf>
    <xf numFmtId="0" fontId="27" fillId="0" borderId="0" xfId="0" applyFont="1"/>
    <xf numFmtId="0" fontId="35" fillId="0" borderId="53" xfId="0" applyFont="1" applyBorder="1" applyAlignment="1">
      <alignment horizontal="left" vertical="center"/>
    </xf>
    <xf numFmtId="0" fontId="35" fillId="0" borderId="0" xfId="0" applyFont="1" applyAlignment="1">
      <alignment horizontal="right" vertical="center"/>
    </xf>
    <xf numFmtId="0" fontId="36" fillId="10" borderId="46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68" fontId="32" fillId="0" borderId="48" xfId="0" applyNumberFormat="1" applyFont="1" applyBorder="1" applyAlignment="1">
      <alignment horizontal="center"/>
    </xf>
    <xf numFmtId="168" fontId="32" fillId="0" borderId="48" xfId="0" applyNumberFormat="1" applyFont="1" applyBorder="1" applyAlignment="1">
      <alignment horizontal="center" wrapText="1"/>
    </xf>
    <xf numFmtId="44" fontId="35" fillId="0" borderId="49" xfId="4" applyNumberFormat="1" applyFont="1" applyBorder="1" applyAlignment="1">
      <alignment horizontal="center"/>
    </xf>
    <xf numFmtId="168" fontId="32" fillId="0" borderId="1" xfId="0" applyNumberFormat="1" applyFont="1" applyBorder="1" applyAlignment="1">
      <alignment horizontal="center"/>
    </xf>
    <xf numFmtId="168" fontId="32" fillId="0" borderId="1" xfId="0" applyNumberFormat="1" applyFont="1" applyBorder="1" applyAlignment="1">
      <alignment horizontal="center" wrapText="1"/>
    </xf>
    <xf numFmtId="44" fontId="35" fillId="0" borderId="19" xfId="4" applyNumberFormat="1" applyFont="1" applyBorder="1" applyAlignment="1">
      <alignment horizontal="center"/>
    </xf>
    <xf numFmtId="0" fontId="32" fillId="13" borderId="35" xfId="0" applyFont="1" applyFill="1" applyBorder="1" applyAlignment="1">
      <alignment horizontal="center"/>
    </xf>
    <xf numFmtId="0" fontId="32" fillId="13" borderId="1" xfId="0" applyFont="1" applyFill="1" applyBorder="1" applyAlignment="1">
      <alignment horizontal="center"/>
    </xf>
    <xf numFmtId="0" fontId="32" fillId="13" borderId="1" xfId="0" applyFont="1" applyFill="1" applyBorder="1" applyAlignment="1">
      <alignment horizontal="center" wrapText="1"/>
    </xf>
    <xf numFmtId="44" fontId="38" fillId="13" borderId="19" xfId="4" applyNumberFormat="1" applyFont="1" applyFill="1" applyBorder="1" applyAlignment="1">
      <alignment horizontal="center"/>
    </xf>
    <xf numFmtId="0" fontId="32" fillId="13" borderId="50" xfId="0" applyFont="1" applyFill="1" applyBorder="1" applyAlignment="1">
      <alignment vertical="center"/>
    </xf>
    <xf numFmtId="0" fontId="32" fillId="13" borderId="51" xfId="0" applyFont="1" applyFill="1" applyBorder="1" applyAlignment="1">
      <alignment vertical="center"/>
    </xf>
    <xf numFmtId="0" fontId="32" fillId="13" borderId="51" xfId="0" applyFont="1" applyFill="1" applyBorder="1" applyAlignment="1">
      <alignment vertical="center" wrapText="1"/>
    </xf>
    <xf numFmtId="0" fontId="35" fillId="13" borderId="52" xfId="0" applyFont="1" applyFill="1" applyBorder="1" applyAlignment="1"/>
    <xf numFmtId="0" fontId="35" fillId="0" borderId="0" xfId="0" applyFont="1" applyBorder="1" applyAlignment="1">
      <alignment vertical="center"/>
    </xf>
    <xf numFmtId="44" fontId="35" fillId="0" borderId="9" xfId="0" applyNumberFormat="1" applyFont="1" applyBorder="1" applyAlignment="1">
      <alignment horizontal="center" vertical="center"/>
    </xf>
    <xf numFmtId="0" fontId="39" fillId="0" borderId="1" xfId="0" applyFont="1" applyBorder="1" applyAlignment="1"/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right" vertical="center" wrapText="1"/>
    </xf>
    <xf numFmtId="168" fontId="35" fillId="0" borderId="1" xfId="0" applyNumberFormat="1" applyFont="1" applyBorder="1" applyAlignment="1"/>
    <xf numFmtId="0" fontId="27" fillId="0" borderId="0" xfId="0" applyFont="1" applyAlignment="1">
      <alignment wrapText="1"/>
    </xf>
    <xf numFmtId="0" fontId="27" fillId="0" borderId="0" xfId="0" applyFont="1" applyAlignment="1"/>
    <xf numFmtId="0" fontId="32" fillId="0" borderId="35" xfId="0" applyFont="1" applyBorder="1" applyAlignment="1">
      <alignment horizontal="center" wrapText="1"/>
    </xf>
    <xf numFmtId="0" fontId="5" fillId="4" borderId="0" xfId="3" applyFont="1" applyFill="1" applyProtection="1"/>
    <xf numFmtId="0" fontId="5" fillId="4" borderId="0" xfId="3" applyFont="1" applyFill="1" applyAlignment="1" applyProtection="1">
      <alignment vertical="center" wrapText="1"/>
    </xf>
    <xf numFmtId="0" fontId="24" fillId="7" borderId="36" xfId="3" applyNumberFormat="1" applyFont="1" applyFill="1" applyBorder="1" applyAlignment="1" applyProtection="1">
      <alignment horizontal="center" vertical="center" wrapText="1"/>
      <protection locked="0"/>
    </xf>
    <xf numFmtId="0" fontId="36" fillId="10" borderId="68" xfId="0" applyFont="1" applyFill="1" applyBorder="1" applyAlignment="1">
      <alignment horizontal="center" vertical="center"/>
    </xf>
    <xf numFmtId="0" fontId="36" fillId="10" borderId="68" xfId="0" applyFont="1" applyFill="1" applyBorder="1" applyAlignment="1">
      <alignment horizontal="center" vertical="center" wrapText="1"/>
    </xf>
    <xf numFmtId="0" fontId="36" fillId="10" borderId="70" xfId="0" applyFont="1" applyFill="1" applyBorder="1" applyAlignment="1">
      <alignment horizontal="center" vertical="center"/>
    </xf>
    <xf numFmtId="0" fontId="35" fillId="0" borderId="48" xfId="0" applyFont="1" applyBorder="1" applyAlignment="1">
      <alignment horizontal="right" vertical="center"/>
    </xf>
    <xf numFmtId="0" fontId="35" fillId="0" borderId="1" xfId="0" applyFont="1" applyBorder="1" applyAlignment="1">
      <alignment horizontal="right" vertical="center"/>
    </xf>
    <xf numFmtId="14" fontId="35" fillId="0" borderId="48" xfId="0" applyNumberFormat="1" applyFont="1" applyBorder="1" applyAlignment="1">
      <alignment horizontal="center" vertical="center"/>
    </xf>
    <xf numFmtId="14" fontId="35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right"/>
    </xf>
    <xf numFmtId="2" fontId="25" fillId="0" borderId="26" xfId="1" applyNumberFormat="1" applyFont="1" applyFill="1" applyBorder="1" applyAlignment="1">
      <alignment horizontal="center" vertical="center" shrinkToFit="1"/>
    </xf>
    <xf numFmtId="0" fontId="10" fillId="0" borderId="26" xfId="1" applyFont="1" applyFill="1" applyBorder="1" applyAlignment="1">
      <alignment horizontal="left" wrapText="1"/>
    </xf>
    <xf numFmtId="0" fontId="7" fillId="0" borderId="26" xfId="1" applyFont="1" applyFill="1" applyBorder="1" applyAlignment="1">
      <alignment horizontal="center" vertical="center" wrapText="1"/>
    </xf>
    <xf numFmtId="0" fontId="10" fillId="14" borderId="26" xfId="1" applyFont="1" applyFill="1" applyBorder="1" applyAlignment="1">
      <alignment horizontal="left" wrapText="1"/>
    </xf>
    <xf numFmtId="0" fontId="11" fillId="0" borderId="61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0" fillId="4" borderId="0" xfId="3" applyFont="1" applyFill="1" applyProtection="1"/>
    <xf numFmtId="44" fontId="25" fillId="0" borderId="26" xfId="1" applyNumberFormat="1" applyFont="1" applyFill="1" applyBorder="1" applyAlignment="1">
      <alignment horizontal="center" vertical="center" wrapText="1"/>
    </xf>
    <xf numFmtId="0" fontId="42" fillId="9" borderId="47" xfId="0" applyFont="1" applyFill="1" applyBorder="1"/>
    <xf numFmtId="0" fontId="43" fillId="4" borderId="49" xfId="4" applyFont="1" applyFill="1" applyBorder="1" applyAlignment="1" applyProtection="1">
      <alignment horizontal="left" vertical="center" wrapText="1"/>
    </xf>
    <xf numFmtId="0" fontId="42" fillId="9" borderId="35" xfId="0" applyFont="1" applyFill="1" applyBorder="1"/>
    <xf numFmtId="0" fontId="43" fillId="4" borderId="19" xfId="4" applyFont="1" applyFill="1" applyBorder="1" applyAlignment="1" applyProtection="1">
      <alignment horizontal="left" vertical="center" wrapText="1"/>
    </xf>
    <xf numFmtId="0" fontId="44" fillId="4" borderId="35" xfId="3" applyFont="1" applyFill="1" applyBorder="1" applyProtection="1"/>
    <xf numFmtId="0" fontId="44" fillId="4" borderId="50" xfId="3" applyFont="1" applyFill="1" applyBorder="1" applyProtection="1"/>
    <xf numFmtId="0" fontId="43" fillId="4" borderId="52" xfId="4" applyFont="1" applyFill="1" applyBorder="1" applyAlignment="1" applyProtection="1">
      <alignment horizontal="left" vertical="center" wrapText="1"/>
    </xf>
    <xf numFmtId="2" fontId="1" fillId="0" borderId="4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" fontId="0" fillId="18" borderId="14" xfId="0" applyNumberFormat="1" applyFont="1" applyFill="1" applyBorder="1" applyAlignment="1">
      <alignment horizontal="center" vertical="center"/>
    </xf>
    <xf numFmtId="1" fontId="0" fillId="0" borderId="8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0" fontId="19" fillId="12" borderId="32" xfId="3" applyFont="1" applyFill="1" applyBorder="1" applyAlignment="1" applyProtection="1">
      <alignment horizontal="center" vertical="center" wrapText="1"/>
    </xf>
    <xf numFmtId="0" fontId="19" fillId="12" borderId="34" xfId="3" applyFont="1" applyFill="1" applyBorder="1" applyAlignment="1" applyProtection="1">
      <alignment horizontal="center" vertical="center" wrapText="1"/>
    </xf>
    <xf numFmtId="0" fontId="18" fillId="0" borderId="0" xfId="3" applyFont="1" applyAlignment="1" applyProtection="1">
      <alignment horizontal="center"/>
      <protection locked="0"/>
    </xf>
    <xf numFmtId="0" fontId="19" fillId="12" borderId="33" xfId="3" applyFont="1" applyFill="1" applyBorder="1" applyAlignment="1" applyProtection="1">
      <alignment horizontal="center" vertical="center" wrapText="1"/>
    </xf>
    <xf numFmtId="0" fontId="23" fillId="11" borderId="37" xfId="3" applyFont="1" applyFill="1" applyBorder="1" applyAlignment="1" applyProtection="1">
      <alignment horizontal="center" vertical="center" textRotation="90" wrapText="1"/>
    </xf>
    <xf numFmtId="0" fontId="23" fillId="11" borderId="39" xfId="3" applyFont="1" applyFill="1" applyBorder="1" applyAlignment="1" applyProtection="1">
      <alignment horizontal="center" vertical="center" textRotation="90" wrapText="1"/>
    </xf>
    <xf numFmtId="0" fontId="23" fillId="11" borderId="44" xfId="3" applyFont="1" applyFill="1" applyBorder="1" applyAlignment="1" applyProtection="1">
      <alignment horizontal="center" vertical="center" textRotation="90" wrapText="1"/>
    </xf>
    <xf numFmtId="0" fontId="32" fillId="0" borderId="10" xfId="0" applyFont="1" applyBorder="1" applyAlignment="1">
      <alignment horizontal="left" wrapText="1"/>
    </xf>
    <xf numFmtId="0" fontId="32" fillId="0" borderId="15" xfId="0" applyFont="1" applyBorder="1" applyAlignment="1">
      <alignment horizontal="left" wrapText="1"/>
    </xf>
    <xf numFmtId="0" fontId="35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5" fillId="0" borderId="71" xfId="0" applyFont="1" applyBorder="1" applyAlignment="1">
      <alignment horizontal="center" vertical="center"/>
    </xf>
    <xf numFmtId="0" fontId="35" fillId="0" borderId="72" xfId="0" applyFont="1" applyBorder="1" applyAlignment="1">
      <alignment horizontal="center" vertical="center"/>
    </xf>
    <xf numFmtId="0" fontId="32" fillId="0" borderId="4" xfId="0" applyFont="1" applyBorder="1" applyAlignment="1">
      <alignment horizontal="left" wrapText="1"/>
    </xf>
    <xf numFmtId="0" fontId="32" fillId="0" borderId="13" xfId="0" applyFont="1" applyBorder="1" applyAlignment="1">
      <alignment horizontal="left" wrapText="1"/>
    </xf>
    <xf numFmtId="0" fontId="36" fillId="10" borderId="67" xfId="0" applyFont="1" applyFill="1" applyBorder="1" applyAlignment="1">
      <alignment horizontal="center" vertical="center"/>
    </xf>
    <xf numFmtId="0" fontId="36" fillId="10" borderId="69" xfId="0" applyFont="1" applyFill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right" vertical="center"/>
    </xf>
    <xf numFmtId="0" fontId="34" fillId="0" borderId="54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9" fillId="0" borderId="1" xfId="0" applyFont="1" applyBorder="1" applyAlignment="1">
      <alignment horizontal="left"/>
    </xf>
    <xf numFmtId="0" fontId="32" fillId="0" borderId="65" xfId="0" applyFont="1" applyBorder="1" applyAlignment="1">
      <alignment horizontal="left" wrapText="1"/>
    </xf>
    <xf numFmtId="0" fontId="32" fillId="0" borderId="66" xfId="0" applyFont="1" applyBorder="1" applyAlignment="1">
      <alignment horizontal="left" wrapText="1"/>
    </xf>
    <xf numFmtId="0" fontId="39" fillId="0" borderId="1" xfId="0" applyFont="1" applyBorder="1" applyAlignment="1">
      <alignment horizontal="left"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3" xfId="0" applyFont="1" applyBorder="1" applyAlignment="1">
      <alignment horizontal="center" vertical="center"/>
    </xf>
    <xf numFmtId="44" fontId="0" fillId="17" borderId="7" xfId="0" applyNumberFormat="1" applyFont="1" applyFill="1" applyBorder="1" applyAlignment="1">
      <alignment horizontal="center" vertical="center"/>
    </xf>
    <xf numFmtId="44" fontId="0" fillId="17" borderId="8" xfId="0" applyNumberFormat="1" applyFont="1" applyFill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/>
    </xf>
    <xf numFmtId="44" fontId="1" fillId="15" borderId="7" xfId="0" applyNumberFormat="1" applyFont="1" applyFill="1" applyBorder="1" applyAlignment="1">
      <alignment horizontal="center" vertical="center"/>
    </xf>
    <xf numFmtId="44" fontId="1" fillId="15" borderId="8" xfId="0" applyNumberFormat="1" applyFont="1" applyFill="1" applyBorder="1" applyAlignment="1">
      <alignment horizontal="center" vertical="center"/>
    </xf>
    <xf numFmtId="44" fontId="1" fillId="16" borderId="7" xfId="0" applyNumberFormat="1" applyFont="1" applyFill="1" applyBorder="1" applyAlignment="1">
      <alignment horizontal="center" vertical="center"/>
    </xf>
    <xf numFmtId="44" fontId="1" fillId="16" borderId="8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41" fillId="4" borderId="7" xfId="4" applyFont="1" applyFill="1" applyBorder="1" applyAlignment="1" applyProtection="1">
      <alignment horizontal="center" vertical="center" wrapText="1"/>
    </xf>
    <xf numFmtId="0" fontId="41" fillId="4" borderId="8" xfId="4" applyFont="1" applyFill="1" applyBorder="1" applyAlignment="1" applyProtection="1">
      <alignment horizontal="center" vertical="center" wrapText="1"/>
    </xf>
    <xf numFmtId="0" fontId="10" fillId="0" borderId="25" xfId="1" applyFont="1" applyFill="1" applyBorder="1" applyAlignment="1">
      <alignment horizontal="left" wrapText="1"/>
    </xf>
    <xf numFmtId="0" fontId="10" fillId="0" borderId="26" xfId="1" applyFont="1" applyFill="1" applyBorder="1" applyAlignment="1">
      <alignment horizontal="left" wrapText="1"/>
    </xf>
    <xf numFmtId="0" fontId="9" fillId="0" borderId="25" xfId="1" applyFont="1" applyFill="1" applyBorder="1" applyAlignment="1">
      <alignment horizontal="left" wrapText="1"/>
    </xf>
    <xf numFmtId="0" fontId="8" fillId="0" borderId="26" xfId="1" applyFont="1" applyFill="1" applyBorder="1" applyAlignment="1">
      <alignment horizontal="left" wrapText="1"/>
    </xf>
    <xf numFmtId="0" fontId="11" fillId="0" borderId="60" xfId="1" applyFont="1" applyFill="1" applyBorder="1" applyAlignment="1">
      <alignment horizontal="center" vertical="center" wrapText="1"/>
    </xf>
    <xf numFmtId="0" fontId="11" fillId="0" borderId="61" xfId="1" applyFont="1" applyFill="1" applyBorder="1" applyAlignment="1">
      <alignment horizontal="center" vertical="center" wrapText="1"/>
    </xf>
    <xf numFmtId="0" fontId="25" fillId="0" borderId="28" xfId="1" applyFont="1" applyFill="1" applyBorder="1" applyAlignment="1">
      <alignment horizontal="right" vertical="center" wrapText="1"/>
    </xf>
    <xf numFmtId="0" fontId="7" fillId="0" borderId="29" xfId="1" applyFont="1" applyFill="1" applyBorder="1" applyAlignment="1">
      <alignment horizontal="right" vertical="center" wrapText="1"/>
    </xf>
    <xf numFmtId="0" fontId="9" fillId="14" borderId="25" xfId="1" applyFont="1" applyFill="1" applyBorder="1" applyAlignment="1">
      <alignment horizontal="left" vertical="top" wrapText="1"/>
    </xf>
    <xf numFmtId="0" fontId="8" fillId="14" borderId="26" xfId="1" applyFont="1" applyFill="1" applyBorder="1" applyAlignment="1">
      <alignment horizontal="left" vertical="top" wrapText="1"/>
    </xf>
    <xf numFmtId="0" fontId="25" fillId="0" borderId="25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 wrapText="1"/>
    </xf>
    <xf numFmtId="0" fontId="25" fillId="0" borderId="56" xfId="1" applyFont="1" applyFill="1" applyBorder="1" applyAlignment="1">
      <alignment horizontal="center" vertical="center" wrapText="1"/>
    </xf>
    <xf numFmtId="0" fontId="25" fillId="0" borderId="57" xfId="1" applyFont="1" applyFill="1" applyBorder="1" applyAlignment="1">
      <alignment horizontal="center" vertical="center" wrapText="1"/>
    </xf>
    <xf numFmtId="0" fontId="25" fillId="0" borderId="58" xfId="1" applyFont="1" applyFill="1" applyBorder="1" applyAlignment="1">
      <alignment horizontal="center" vertical="center" wrapText="1"/>
    </xf>
    <xf numFmtId="0" fontId="25" fillId="0" borderId="25" xfId="1" applyFont="1" applyFill="1" applyBorder="1" applyAlignment="1">
      <alignment horizontal="right" vertical="center" wrapText="1"/>
    </xf>
    <xf numFmtId="0" fontId="7" fillId="0" borderId="26" xfId="1" applyFont="1" applyFill="1" applyBorder="1" applyAlignment="1">
      <alignment horizontal="right" vertical="center" wrapText="1"/>
    </xf>
    <xf numFmtId="0" fontId="15" fillId="0" borderId="25" xfId="1" applyFont="1" applyFill="1" applyBorder="1" applyAlignment="1">
      <alignment horizontal="left" wrapText="1"/>
    </xf>
    <xf numFmtId="0" fontId="15" fillId="0" borderId="26" xfId="1" applyFont="1" applyFill="1" applyBorder="1" applyAlignment="1">
      <alignment horizontal="left" wrapText="1"/>
    </xf>
    <xf numFmtId="0" fontId="8" fillId="0" borderId="25" xfId="1" applyFont="1" applyFill="1" applyBorder="1" applyAlignment="1">
      <alignment horizontal="left" wrapText="1"/>
    </xf>
    <xf numFmtId="0" fontId="12" fillId="0" borderId="25" xfId="1" applyFont="1" applyFill="1" applyBorder="1" applyAlignment="1">
      <alignment horizontal="right" vertical="center" wrapText="1"/>
    </xf>
    <xf numFmtId="0" fontId="12" fillId="0" borderId="26" xfId="1" applyFont="1" applyFill="1" applyBorder="1" applyAlignment="1">
      <alignment horizontal="right" vertical="center" wrapText="1"/>
    </xf>
    <xf numFmtId="0" fontId="10" fillId="14" borderId="25" xfId="1" applyFont="1" applyFill="1" applyBorder="1" applyAlignment="1">
      <alignment horizontal="left" wrapText="1"/>
    </xf>
    <xf numFmtId="0" fontId="10" fillId="14" borderId="26" xfId="1" applyFont="1" applyFill="1" applyBorder="1" applyAlignment="1">
      <alignment horizontal="left" wrapText="1"/>
    </xf>
    <xf numFmtId="0" fontId="14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 wrapText="1"/>
    </xf>
    <xf numFmtId="0" fontId="7" fillId="0" borderId="56" xfId="1" applyFont="1" applyFill="1" applyBorder="1" applyAlignment="1">
      <alignment horizontal="center" vertical="center" wrapText="1"/>
    </xf>
    <xf numFmtId="0" fontId="7" fillId="0" borderId="58" xfId="1" applyFont="1" applyFill="1" applyBorder="1" applyAlignment="1">
      <alignment horizontal="center" vertical="center" wrapText="1"/>
    </xf>
    <xf numFmtId="2" fontId="9" fillId="0" borderId="26" xfId="1" applyNumberFormat="1" applyFont="1" applyFill="1" applyBorder="1" applyAlignment="1">
      <alignment horizontal="left" shrinkToFit="1"/>
    </xf>
    <xf numFmtId="44" fontId="12" fillId="0" borderId="26" xfId="1" applyNumberFormat="1" applyFont="1" applyFill="1" applyBorder="1" applyAlignment="1">
      <alignment horizontal="right" vertical="center"/>
    </xf>
    <xf numFmtId="44" fontId="15" fillId="0" borderId="62" xfId="1" applyNumberFormat="1" applyFont="1" applyFill="1" applyBorder="1" applyAlignment="1">
      <alignment horizontal="center" vertical="center" wrapText="1"/>
    </xf>
    <xf numFmtId="44" fontId="15" fillId="0" borderId="63" xfId="1" applyNumberFormat="1" applyFont="1" applyFill="1" applyBorder="1" applyAlignment="1">
      <alignment horizontal="center" vertical="center" wrapText="1"/>
    </xf>
    <xf numFmtId="44" fontId="12" fillId="0" borderId="29" xfId="1" applyNumberFormat="1" applyFont="1" applyFill="1" applyBorder="1" applyAlignment="1">
      <alignment horizontal="right" vertical="center"/>
    </xf>
    <xf numFmtId="0" fontId="28" fillId="0" borderId="59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58" xfId="0" applyFont="1" applyBorder="1" applyAlignment="1">
      <alignment horizontal="center" vertical="center"/>
    </xf>
    <xf numFmtId="0" fontId="31" fillId="0" borderId="59" xfId="0" applyFont="1" applyBorder="1" applyAlignment="1">
      <alignment horizontal="left"/>
    </xf>
    <xf numFmtId="0" fontId="31" fillId="0" borderId="57" xfId="0" applyFont="1" applyBorder="1" applyAlignment="1">
      <alignment horizontal="left"/>
    </xf>
    <xf numFmtId="0" fontId="31" fillId="0" borderId="58" xfId="0" applyFont="1" applyBorder="1" applyAlignment="1">
      <alignment horizontal="left"/>
    </xf>
    <xf numFmtId="0" fontId="9" fillId="0" borderId="56" xfId="1" applyFont="1" applyFill="1" applyBorder="1" applyAlignment="1">
      <alignment horizontal="left" wrapText="1"/>
    </xf>
    <xf numFmtId="0" fontId="9" fillId="0" borderId="58" xfId="1" applyFont="1" applyFill="1" applyBorder="1" applyAlignment="1">
      <alignment horizontal="left" wrapText="1"/>
    </xf>
    <xf numFmtId="2" fontId="25" fillId="0" borderId="26" xfId="1" applyNumberFormat="1" applyFont="1" applyFill="1" applyBorder="1" applyAlignment="1">
      <alignment horizontal="center" vertical="center" shrinkToFit="1"/>
    </xf>
    <xf numFmtId="0" fontId="43" fillId="4" borderId="6" xfId="4" applyFont="1" applyFill="1" applyBorder="1" applyAlignment="1" applyProtection="1">
      <alignment horizontal="center" vertical="center" wrapText="1"/>
    </xf>
    <xf numFmtId="0" fontId="43" fillId="4" borderId="12" xfId="4" applyFont="1" applyFill="1" applyBorder="1" applyAlignment="1" applyProtection="1">
      <alignment horizontal="center" vertical="center" wrapText="1"/>
    </xf>
    <xf numFmtId="0" fontId="43" fillId="4" borderId="4" xfId="4" applyFont="1" applyFill="1" applyBorder="1" applyAlignment="1" applyProtection="1">
      <alignment horizontal="center" vertical="center" wrapText="1"/>
    </xf>
    <xf numFmtId="0" fontId="43" fillId="4" borderId="13" xfId="4" applyFont="1" applyFill="1" applyBorder="1" applyAlignment="1" applyProtection="1">
      <alignment horizontal="center" vertical="center" wrapText="1"/>
    </xf>
    <xf numFmtId="0" fontId="41" fillId="4" borderId="6" xfId="4" applyFont="1" applyFill="1" applyBorder="1" applyAlignment="1" applyProtection="1">
      <alignment horizontal="center" vertical="center" wrapText="1"/>
    </xf>
    <xf numFmtId="0" fontId="41" fillId="4" borderId="12" xfId="4" applyFont="1" applyFill="1" applyBorder="1" applyAlignment="1" applyProtection="1">
      <alignment horizontal="center" vertical="center" wrapText="1"/>
    </xf>
    <xf numFmtId="0" fontId="41" fillId="4" borderId="4" xfId="4" applyFont="1" applyFill="1" applyBorder="1" applyAlignment="1" applyProtection="1">
      <alignment horizontal="center" vertical="center" wrapText="1"/>
    </xf>
    <xf numFmtId="0" fontId="41" fillId="4" borderId="13" xfId="4" applyFont="1" applyFill="1" applyBorder="1" applyAlignment="1" applyProtection="1">
      <alignment horizontal="center" vertical="center" wrapText="1"/>
    </xf>
    <xf numFmtId="0" fontId="8" fillId="0" borderId="58" xfId="1" applyFont="1" applyFill="1" applyBorder="1" applyAlignment="1">
      <alignment horizontal="left" wrapText="1"/>
    </xf>
  </cellXfs>
  <cellStyles count="6">
    <cellStyle name="Hyperlink" xfId="4" builtinId="8"/>
    <cellStyle name="Hyperlink 2" xfId="5" xr:uid="{DB683076-D174-464C-8243-B7D2E33796BB}"/>
    <cellStyle name="Normal" xfId="0" builtinId="0"/>
    <cellStyle name="Normal 2" xfId="1" xr:uid="{5141D232-9945-4D4C-8BE1-E59D6FF132BB}"/>
    <cellStyle name="Normal 3 2" xfId="3" xr:uid="{58715C9A-7C78-49D9-A9F9-564682F646B0}"/>
    <cellStyle name="Percent" xfId="2" builtinId="5"/>
  </cellStyles>
  <dxfs count="694"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FFCDDE"/>
      <color rgb="FFE2EFDA"/>
      <color rgb="FFB4C6E7"/>
      <color rgb="FFFF6699"/>
      <color rgb="FFA9D08E"/>
      <color rgb="FFFFBDD3"/>
      <color rgb="FFFFABC7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17</xdr:row>
      <xdr:rowOff>19050</xdr:rowOff>
    </xdr:from>
    <xdr:to>
      <xdr:col>5</xdr:col>
      <xdr:colOff>3476626</xdr:colOff>
      <xdr:row>27</xdr:row>
      <xdr:rowOff>9525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124575" y="3943350"/>
          <a:ext cx="3457576" cy="2257425"/>
        </a:xfrm>
        <a:prstGeom prst="rect">
          <a:avLst/>
        </a:prstGeom>
        <a:solidFill>
          <a:srgbClr val="CC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INSTRUCTIONS</a:t>
          </a:r>
          <a:endParaRPr lang="en-US" sz="1400"/>
        </a:p>
        <a:p>
          <a:endParaRPr lang="en-U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Complete all yellow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fields.  Data will auto populate other sheets in Excel Workbook.</a:t>
          </a:r>
        </a:p>
        <a:p>
          <a:endParaRPr lang="en-US" sz="11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- Yellow fields represent data that could be entered.</a:t>
          </a:r>
        </a:p>
        <a:p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- Blue fields represent fields that are calculations or are auto filled</a:t>
          </a:r>
        </a:p>
        <a:p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If pages do not print correctly, select “View” and “Page Break Preview” and adjust manually.</a:t>
          </a:r>
        </a:p>
        <a:p>
          <a:endParaRPr lang="en-US" sz="11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To return to the first sheet quickly, Try holding the Control button and click the left arror. </a:t>
          </a:r>
        </a:p>
      </xdr:txBody>
    </xdr:sp>
    <xdr:clientData/>
  </xdr:twoCellAnchor>
  <xdr:twoCellAnchor>
    <xdr:from>
      <xdr:col>3</xdr:col>
      <xdr:colOff>19050</xdr:colOff>
      <xdr:row>17</xdr:row>
      <xdr:rowOff>14568</xdr:rowOff>
    </xdr:from>
    <xdr:to>
      <xdr:col>5</xdr:col>
      <xdr:colOff>0</xdr:colOff>
      <xdr:row>27</xdr:row>
      <xdr:rowOff>19049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781300" y="4738968"/>
          <a:ext cx="3324225" cy="2766731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ATTENTION</a:t>
          </a:r>
          <a:endParaRPr lang="en-US" sz="1400"/>
        </a:p>
        <a:p>
          <a:endParaRPr lang="en-US" sz="11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This Work Book is unprotected to allow modifications based on amount of data and applicant policies.  Please use caution when adding/deleting rows to ensure formulas are maintained and copied correctly.</a:t>
          </a:r>
        </a:p>
        <a:p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</a:p>
        <a:p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The Work Book contains Work Sheets tabs at the bottom for costs associated with the Cat Z project. The Hide and Unhide function is available to minimize the number of Work Sheets visible.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408305</xdr:colOff>
      <xdr:row>0</xdr:row>
      <xdr:rowOff>104775</xdr:rowOff>
    </xdr:from>
    <xdr:to>
      <xdr:col>0</xdr:col>
      <xdr:colOff>1586865</xdr:colOff>
      <xdr:row>0</xdr:row>
      <xdr:rowOff>582244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305" y="104775"/>
          <a:ext cx="1178560" cy="4774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5</xdr:row>
      <xdr:rowOff>85724</xdr:rowOff>
    </xdr:from>
    <xdr:to>
      <xdr:col>9</xdr:col>
      <xdr:colOff>609600</xdr:colOff>
      <xdr:row>15</xdr:row>
      <xdr:rowOff>84581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66665E34-2F4F-40B6-9E44-23110CB66D5E}"/>
            </a:ext>
          </a:extLst>
        </xdr:cNvPr>
        <xdr:cNvSpPr/>
      </xdr:nvSpPr>
      <xdr:spPr>
        <a:xfrm>
          <a:off x="8877300" y="1228724"/>
          <a:ext cx="447675" cy="18935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2A45A-EC61-4A8F-87B9-40FDD7B8A84A}">
  <sheetPr codeName="Sheet1">
    <tabColor indexed="10"/>
    <pageSetUpPr fitToPage="1"/>
  </sheetPr>
  <dimension ref="A1:F42"/>
  <sheetViews>
    <sheetView showGridLines="0" showZeros="0" tabSelected="1" zoomScaleNormal="100" zoomScaleSheetLayoutView="87" workbookViewId="0">
      <selection activeCell="F7" sqref="F7"/>
    </sheetView>
  </sheetViews>
  <sheetFormatPr defaultColWidth="9.140625" defaultRowHeight="12.75" x14ac:dyDescent="0.2"/>
  <cols>
    <col min="1" max="1" width="2.7109375" style="181" customWidth="1"/>
    <col min="2" max="2" width="5.5703125" style="181" customWidth="1"/>
    <col min="3" max="3" width="33.140625" style="181" customWidth="1"/>
    <col min="4" max="4" width="7.28515625" style="181" customWidth="1"/>
    <col min="5" max="5" width="42.85546875" style="181" customWidth="1"/>
    <col min="6" max="6" width="52.28515625" style="181" customWidth="1"/>
    <col min="7" max="16384" width="9.140625" style="181"/>
  </cols>
  <sheetData>
    <row r="1" spans="1:6" ht="6.75" customHeight="1" x14ac:dyDescent="0.2">
      <c r="E1" s="216"/>
    </row>
    <row r="2" spans="1:6" ht="6.75" customHeight="1" thickBot="1" x14ac:dyDescent="0.25">
      <c r="E2" s="216"/>
    </row>
    <row r="3" spans="1:6" ht="54" customHeight="1" thickBot="1" x14ac:dyDescent="0.25">
      <c r="B3" s="214" t="s">
        <v>84</v>
      </c>
      <c r="C3" s="215"/>
      <c r="D3" s="77"/>
      <c r="E3" s="217" t="s">
        <v>85</v>
      </c>
      <c r="F3" s="215"/>
    </row>
    <row r="4" spans="1:6" ht="21.95" customHeight="1" x14ac:dyDescent="0.25">
      <c r="A4" s="200"/>
      <c r="B4" s="202"/>
      <c r="C4" s="203" t="s">
        <v>115</v>
      </c>
      <c r="D4" s="218" t="s">
        <v>86</v>
      </c>
      <c r="E4" s="65" t="s">
        <v>106</v>
      </c>
      <c r="F4" s="66" t="s">
        <v>143</v>
      </c>
    </row>
    <row r="5" spans="1:6" ht="21.95" customHeight="1" x14ac:dyDescent="0.25">
      <c r="A5" s="200"/>
      <c r="B5" s="204"/>
      <c r="C5" s="205" t="s">
        <v>20</v>
      </c>
      <c r="D5" s="219"/>
      <c r="E5" s="67" t="s">
        <v>87</v>
      </c>
      <c r="F5" s="68"/>
    </row>
    <row r="6" spans="1:6" ht="21.95" customHeight="1" x14ac:dyDescent="0.25">
      <c r="A6" s="200"/>
      <c r="B6" s="204"/>
      <c r="C6" s="205" t="s">
        <v>116</v>
      </c>
      <c r="D6" s="219"/>
      <c r="E6" s="69" t="s">
        <v>140</v>
      </c>
      <c r="F6" s="70"/>
    </row>
    <row r="7" spans="1:6" ht="21.95" customHeight="1" x14ac:dyDescent="0.25">
      <c r="A7" s="200"/>
      <c r="B7" s="204"/>
      <c r="C7" s="205" t="s">
        <v>28</v>
      </c>
      <c r="D7" s="219"/>
      <c r="E7" s="67" t="s">
        <v>108</v>
      </c>
      <c r="F7" s="71" t="s">
        <v>142</v>
      </c>
    </row>
    <row r="8" spans="1:6" ht="21.95" customHeight="1" thickBot="1" x14ac:dyDescent="0.3">
      <c r="A8" s="200"/>
      <c r="B8" s="204"/>
      <c r="C8" s="205" t="s">
        <v>29</v>
      </c>
      <c r="D8" s="78"/>
      <c r="E8" s="67" t="s">
        <v>113</v>
      </c>
      <c r="F8" s="183"/>
    </row>
    <row r="9" spans="1:6" ht="21.95" customHeight="1" x14ac:dyDescent="0.25">
      <c r="A9" s="200"/>
      <c r="B9" s="204"/>
      <c r="C9" s="205" t="s">
        <v>30</v>
      </c>
      <c r="D9" s="218" t="s">
        <v>88</v>
      </c>
      <c r="E9" s="67" t="s">
        <v>89</v>
      </c>
      <c r="F9" s="66"/>
    </row>
    <row r="10" spans="1:6" ht="21.95" customHeight="1" x14ac:dyDescent="0.25">
      <c r="A10" s="200"/>
      <c r="B10" s="204"/>
      <c r="C10" s="205" t="s">
        <v>50</v>
      </c>
      <c r="D10" s="219"/>
      <c r="E10" s="67" t="s">
        <v>109</v>
      </c>
      <c r="F10" s="68"/>
    </row>
    <row r="11" spans="1:6" ht="21.95" customHeight="1" x14ac:dyDescent="0.25">
      <c r="A11" s="200"/>
      <c r="B11" s="204"/>
      <c r="C11" s="205" t="s">
        <v>31</v>
      </c>
      <c r="D11" s="219"/>
      <c r="E11" s="67" t="s">
        <v>49</v>
      </c>
      <c r="F11" s="146"/>
    </row>
    <row r="12" spans="1:6" ht="21.95" customHeight="1" x14ac:dyDescent="0.25">
      <c r="A12" s="200"/>
      <c r="B12" s="204"/>
      <c r="C12" s="205" t="s">
        <v>32</v>
      </c>
      <c r="D12" s="219"/>
      <c r="E12" s="67" t="s">
        <v>112</v>
      </c>
      <c r="F12" s="74"/>
    </row>
    <row r="13" spans="1:6" ht="21.95" customHeight="1" x14ac:dyDescent="0.25">
      <c r="A13" s="200"/>
      <c r="B13" s="204"/>
      <c r="C13" s="205" t="s">
        <v>33</v>
      </c>
      <c r="D13" s="219"/>
      <c r="E13" s="67"/>
      <c r="F13" s="68"/>
    </row>
    <row r="14" spans="1:6" ht="21.95" customHeight="1" x14ac:dyDescent="0.25">
      <c r="A14" s="200"/>
      <c r="B14" s="204"/>
      <c r="C14" s="205" t="s">
        <v>34</v>
      </c>
      <c r="D14" s="219"/>
      <c r="E14" s="73"/>
      <c r="F14" s="74"/>
    </row>
    <row r="15" spans="1:6" ht="21.95" customHeight="1" x14ac:dyDescent="0.25">
      <c r="A15" s="200"/>
      <c r="B15" s="204"/>
      <c r="C15" s="205" t="s">
        <v>35</v>
      </c>
      <c r="D15" s="219"/>
      <c r="E15" s="67"/>
      <c r="F15" s="72"/>
    </row>
    <row r="16" spans="1:6" ht="21.95" customHeight="1" x14ac:dyDescent="0.25">
      <c r="A16" s="200"/>
      <c r="B16" s="204"/>
      <c r="C16" s="205" t="s">
        <v>36</v>
      </c>
      <c r="D16" s="219"/>
      <c r="E16" s="67"/>
      <c r="F16" s="72"/>
    </row>
    <row r="17" spans="1:6" ht="21.95" customHeight="1" thickBot="1" x14ac:dyDescent="0.3">
      <c r="A17" s="200"/>
      <c r="B17" s="204"/>
      <c r="C17" s="205" t="s">
        <v>54</v>
      </c>
      <c r="D17" s="220"/>
      <c r="E17" s="75"/>
      <c r="F17" s="76"/>
    </row>
    <row r="18" spans="1:6" ht="21.95" customHeight="1" x14ac:dyDescent="0.25">
      <c r="A18" s="200"/>
      <c r="B18" s="204"/>
      <c r="C18" s="205" t="s">
        <v>117</v>
      </c>
      <c r="D18"/>
      <c r="E18"/>
      <c r="F18"/>
    </row>
    <row r="19" spans="1:6" ht="21.95" customHeight="1" x14ac:dyDescent="0.25">
      <c r="A19" s="200"/>
      <c r="B19" s="204"/>
      <c r="C19" s="205" t="s">
        <v>37</v>
      </c>
      <c r="D19"/>
      <c r="E19"/>
      <c r="F19"/>
    </row>
    <row r="20" spans="1:6" ht="21.95" customHeight="1" x14ac:dyDescent="0.25">
      <c r="A20" s="200"/>
      <c r="B20" s="204"/>
      <c r="C20" s="205" t="s">
        <v>122</v>
      </c>
      <c r="D20"/>
      <c r="E20"/>
      <c r="F20"/>
    </row>
    <row r="21" spans="1:6" ht="21.95" customHeight="1" x14ac:dyDescent="0.25">
      <c r="A21" s="200"/>
      <c r="B21" s="204"/>
      <c r="C21" s="205" t="s">
        <v>124</v>
      </c>
      <c r="D21"/>
      <c r="E21"/>
      <c r="F21"/>
    </row>
    <row r="22" spans="1:6" ht="21.95" customHeight="1" x14ac:dyDescent="0.25">
      <c r="A22" s="200"/>
      <c r="B22" s="204"/>
      <c r="C22" s="205" t="s">
        <v>39</v>
      </c>
      <c r="D22"/>
      <c r="E22"/>
      <c r="F22"/>
    </row>
    <row r="23" spans="1:6" ht="21.95" customHeight="1" x14ac:dyDescent="0.25">
      <c r="A23" s="200"/>
      <c r="B23" s="204"/>
      <c r="C23" s="205" t="s">
        <v>123</v>
      </c>
      <c r="D23"/>
      <c r="E23"/>
      <c r="F23"/>
    </row>
    <row r="24" spans="1:6" ht="21.95" customHeight="1" x14ac:dyDescent="0.25">
      <c r="A24" s="200"/>
      <c r="B24" s="204"/>
      <c r="C24" s="205" t="s">
        <v>125</v>
      </c>
      <c r="D24"/>
      <c r="E24"/>
      <c r="F24"/>
    </row>
    <row r="25" spans="1:6" ht="21.95" customHeight="1" x14ac:dyDescent="0.2">
      <c r="A25" s="200"/>
      <c r="B25" s="206"/>
      <c r="C25" s="205" t="s">
        <v>126</v>
      </c>
    </row>
    <row r="26" spans="1:6" ht="21.95" customHeight="1" x14ac:dyDescent="0.2">
      <c r="A26" s="200"/>
      <c r="B26" s="206"/>
      <c r="C26" s="205" t="s">
        <v>43</v>
      </c>
    </row>
    <row r="27" spans="1:6" ht="21.95" customHeight="1" x14ac:dyDescent="0.2">
      <c r="A27" s="200"/>
      <c r="B27" s="206"/>
      <c r="C27" s="205" t="s">
        <v>44</v>
      </c>
    </row>
    <row r="28" spans="1:6" ht="21.95" customHeight="1" x14ac:dyDescent="0.2">
      <c r="B28" s="206"/>
      <c r="C28" s="205" t="s">
        <v>127</v>
      </c>
    </row>
    <row r="29" spans="1:6" ht="21.95" customHeight="1" x14ac:dyDescent="0.2">
      <c r="B29" s="206"/>
      <c r="C29" s="205" t="s">
        <v>128</v>
      </c>
    </row>
    <row r="30" spans="1:6" ht="21.95" customHeight="1" x14ac:dyDescent="0.2">
      <c r="B30" s="206"/>
      <c r="C30" s="205" t="s">
        <v>129</v>
      </c>
    </row>
    <row r="31" spans="1:6" ht="21.95" customHeight="1" x14ac:dyDescent="0.2">
      <c r="B31" s="206"/>
      <c r="C31" s="205" t="s">
        <v>45</v>
      </c>
    </row>
    <row r="32" spans="1:6" ht="21.95" customHeight="1" x14ac:dyDescent="0.2">
      <c r="B32" s="206"/>
      <c r="C32" s="205" t="s">
        <v>46</v>
      </c>
    </row>
    <row r="33" spans="2:6" ht="21.95" customHeight="1" x14ac:dyDescent="0.2">
      <c r="B33" s="206"/>
      <c r="C33" s="205" t="s">
        <v>130</v>
      </c>
    </row>
    <row r="34" spans="2:6" ht="21.95" customHeight="1" x14ac:dyDescent="0.2">
      <c r="B34" s="206"/>
      <c r="C34" s="205" t="s">
        <v>131</v>
      </c>
    </row>
    <row r="35" spans="2:6" ht="21.95" customHeight="1" x14ac:dyDescent="0.2">
      <c r="B35" s="206"/>
      <c r="C35" s="205" t="s">
        <v>132</v>
      </c>
    </row>
    <row r="36" spans="2:6" ht="21.95" customHeight="1" x14ac:dyDescent="0.2">
      <c r="B36" s="206"/>
      <c r="C36" s="205" t="s">
        <v>133</v>
      </c>
    </row>
    <row r="37" spans="2:6" s="182" customFormat="1" ht="21.95" customHeight="1" x14ac:dyDescent="0.2">
      <c r="B37" s="206"/>
      <c r="C37" s="205" t="s">
        <v>134</v>
      </c>
      <c r="D37" s="181"/>
      <c r="E37" s="181"/>
      <c r="F37" s="181"/>
    </row>
    <row r="38" spans="2:6" s="182" customFormat="1" ht="21.95" customHeight="1" thickBot="1" x14ac:dyDescent="0.25">
      <c r="B38" s="207"/>
      <c r="C38" s="208" t="s">
        <v>135</v>
      </c>
      <c r="D38" s="181"/>
      <c r="E38" s="181"/>
      <c r="F38" s="181"/>
    </row>
    <row r="39" spans="2:6" s="182" customFormat="1" ht="21.75" customHeight="1" x14ac:dyDescent="0.2">
      <c r="B39" s="181"/>
      <c r="C39" s="181"/>
      <c r="D39" s="181"/>
      <c r="E39" s="181"/>
      <c r="F39" s="181"/>
    </row>
    <row r="40" spans="2:6" s="182" customFormat="1" ht="21.75" customHeight="1" x14ac:dyDescent="0.2">
      <c r="B40" s="181"/>
      <c r="C40" s="181"/>
      <c r="D40" s="181"/>
      <c r="E40" s="181"/>
      <c r="F40" s="181"/>
    </row>
    <row r="41" spans="2:6" ht="21.75" customHeight="1" x14ac:dyDescent="0.2"/>
    <row r="42" spans="2:6" ht="22.5" customHeight="1" x14ac:dyDescent="0.2"/>
  </sheetData>
  <mergeCells count="5">
    <mergeCell ref="B3:C3"/>
    <mergeCell ref="E1:E2"/>
    <mergeCell ref="E3:F3"/>
    <mergeCell ref="D4:D7"/>
    <mergeCell ref="D9:D17"/>
  </mergeCells>
  <hyperlinks>
    <hyperlink ref="C6" location="'5% of Obligated Projects'!A1" display="Site Costs" xr:uid="{8C9661F4-90CC-4CC2-8007-FD387A803254}"/>
    <hyperlink ref="C7" location="'Initial PDA'!A1" display="Cost Summary Roll-Up" xr:uid="{F7D0B088-BC15-43F4-AB3A-43EA48B1E1D7}"/>
    <hyperlink ref="C4:C5" location="'SITE COSTS'!A1" display="Site Costs" xr:uid="{8B095048-9722-4FB7-98C3-6AFB1CDE460A}"/>
    <hyperlink ref="C10" location="'Grants Portal Access'!A1" display="Labor" xr:uid="{36B98FF1-EABD-4868-AF56-35C504A58BD5}"/>
    <hyperlink ref="C11" location="'Applicant Briefing'!A1" display="Equipment" xr:uid="{2C080CDF-BE29-4DC8-89BB-52E980C12EE9}"/>
    <hyperlink ref="C13" location="'Damage Inventory'!A1" display="Contracts" xr:uid="{801B4418-68D0-4352-B81B-941BFF7DF884}"/>
    <hyperlink ref="C12" location="'Exploratory Call'!A1" display="Materials" xr:uid="{A762C461-74DB-4741-AB35-135824908641}"/>
    <hyperlink ref="C4" location="'Mgmt Cost Summary'!A1" display="Site Sheet Summary" xr:uid="{6E7D4471-4FC3-45E8-B0F9-779426FFF424}"/>
    <hyperlink ref="C5" location="TOTALS!A1" display="Site Sheets" xr:uid="{8AC08B46-1CAE-4843-A16B-4520B98118A8}"/>
    <hyperlink ref="C9" location="'Submit RPA'!A1" display="Fringe Benefits" xr:uid="{ECB5E5E7-FE8D-4430-8101-2C16297C6ADE}"/>
    <hyperlink ref="C14" location="'Recovery Scoping Meeting'!A1" display="Rental Equipment" xr:uid="{812480AC-87B0-4878-A2C9-7503CE871889}"/>
    <hyperlink ref="C16" location="'Project Formulation'!A1" display="Estimator I" xr:uid="{7B8AA949-30CB-4B3D-B886-67564312D46F}"/>
    <hyperlink ref="C15" location="Documentation!A1" display="Direct Admin Costs" xr:uid="{2CD06684-9812-4E44-9CBA-312E83669AEA}"/>
    <hyperlink ref="C17" location="'Hazard Mitigation Formulation'!A1" display="Hazard Mitigation Formulation" xr:uid="{400C8CD2-97CD-4DEA-BD55-5AA84E990374}"/>
    <hyperlink ref="C8" location="'Joint PDA'!A1" display="Cost Summary Roll-Up" xr:uid="{BD6575A3-CE6E-48D4-9814-326E0191953F}"/>
    <hyperlink ref="C18:C24" location="'Initial PDA'!A1" display="Estimator I" xr:uid="{FF52D2BB-FCF3-45EE-AF97-C2B50BD6663E}"/>
    <hyperlink ref="C18" location="Correspondence!A1" display="Correspondence" xr:uid="{6AB379E9-521B-444D-A2F5-2187CC56573A}"/>
    <hyperlink ref="C19" location="'EEI Requests'!A1" display="EEI Requests" xr:uid="{56FEB2BB-DB99-478D-BEF0-4633A115919A}"/>
    <hyperlink ref="C25:C27" location="'Initial PDA'!A1" display="Estimator I" xr:uid="{8A78177E-5CA5-4BC8-BEC6-364D0AD3923E}"/>
    <hyperlink ref="C20" location="'Site Inspections'!A1" display="Site Inspections" xr:uid="{0DD7BE19-1239-4B97-AB28-09FD7F74B2E3}"/>
    <hyperlink ref="C21" location="'DDD review'!A1" display="DDD Review" xr:uid="{E46EF0E6-AA6C-4E25-A2FA-9F2FFC1F4BF6}"/>
    <hyperlink ref="C22" location="'Scoping &amp; Costing'!A1" display="Scoping &amp; Costing" xr:uid="{FFA24C03-19D6-460D-8E05-B7F76608BC01}"/>
    <hyperlink ref="C23" location="'Project Review'!A1" display="Project Review" xr:uid="{ED0467FD-B18E-4C8F-BDEF-3400515FF06C}"/>
    <hyperlink ref="C24" location="RTM!A1" display="RTM" xr:uid="{7D8125BB-47D4-497A-8757-31BF00C7FBB3}"/>
    <hyperlink ref="C28:C34" location="'Initial PDA'!A1" display="Estimator I" xr:uid="{116A4FA2-06B9-4C19-A46F-B4A3F0D7AF8D}"/>
    <hyperlink ref="C25" location="Payment!A1" display="Payment" xr:uid="{7BD0FE2E-61F1-4F03-BD28-644C9B08F30B}"/>
    <hyperlink ref="C26" location="'Special Consideration Review'!A1" display="Special Consideration Review" xr:uid="{632C4C88-8F77-45C0-9B53-42093A7E5BA5}"/>
    <hyperlink ref="C27" location="'Completion Certification'!A1" display="Completion Certification" xr:uid="{BD621F0D-267D-4172-A90B-09DB1195A061}"/>
    <hyperlink ref="C28" location="'Quarterly Reports'!A1" display="Quarterly Reports" xr:uid="{DB945FDF-1565-4D40-A452-55FB45D5DFE5}"/>
    <hyperlink ref="C29" location="'PS&amp;E Review'!A1" display="PS&amp;E Review" xr:uid="{A6A8B45B-C319-43EE-A37D-98D99D125B8A}"/>
    <hyperlink ref="C30" location="'Bid Tab Review'!A1" display="Bid Tab Review" xr:uid="{BD4697ED-425E-4A73-A030-C17EA908895C}"/>
    <hyperlink ref="C31" location="'Time Extension Request'!A1" display="Time Extension Request" xr:uid="{2316BDEA-7BA3-4AB8-A776-AC831E3BBB6B}"/>
    <hyperlink ref="C32" location="'Project Closeout'!A1" display="Project Closeout" xr:uid="{D80D800B-3EC0-45A8-9094-8F0F788F2ADB}"/>
    <hyperlink ref="C35:C38" location="'Initial PDA'!A1" display="Estimator I" xr:uid="{02FB24B4-0E25-4C40-B2D0-ECB5D71489C6}"/>
    <hyperlink ref="C33" location="Audits!A1" display="Audits" xr:uid="{38CED783-83B3-472D-9B5F-70189C13C707}"/>
    <hyperlink ref="C34" location="'Training PA'!A1" display="Training PA" xr:uid="{CACE35F5-BBCB-4C76-8BEE-59D1F7091287}"/>
    <hyperlink ref="C35" location="'Training GM'!A1" display="Training GM" xr:uid="{40DED94C-E9E9-4DE3-8856-E133BD76D51C}"/>
    <hyperlink ref="C36" location="'Training Procurement'!A1" display="Training Procurement" xr:uid="{B11C916D-7B86-4F57-B622-1F831F34A199}"/>
    <hyperlink ref="C37" location="'Training EHP'!A1" display="Training EHP" xr:uid="{FD395A38-BDC5-4D7F-AC41-6EB9E5D3C12F}"/>
    <hyperlink ref="C38" location="'Training Other'!A1" display="Training Other" xr:uid="{79172305-DCDB-42CA-801E-1B51CDC5DB34}"/>
  </hyperlinks>
  <printOptions horizontalCentered="1" verticalCentered="1"/>
  <pageMargins left="0.7" right="0.7" top="0.75" bottom="0.75" header="0.3" footer="0.3"/>
  <pageSetup scale="6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3953E-1B51-407F-93F8-15B5D2585457}">
  <sheetPr>
    <tabColor theme="8" tint="-0.249977111117893"/>
  </sheetPr>
  <dimension ref="A1:P46"/>
  <sheetViews>
    <sheetView zoomScaleNormal="100" workbookViewId="0">
      <selection activeCell="O25" sqref="O25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6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6" ht="40.5" customHeight="1" x14ac:dyDescent="0.25">
      <c r="A2" s="297" t="s">
        <v>32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6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6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6" s="110" customFormat="1" ht="24.95" customHeight="1" x14ac:dyDescent="0.25">
      <c r="A5" s="299" t="s">
        <v>102</v>
      </c>
      <c r="B5" s="300"/>
      <c r="C5" s="111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6" ht="15.4" customHeight="1" x14ac:dyDescent="0.2">
      <c r="A6" s="274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6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6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6" ht="15.4" customHeight="1" x14ac:dyDescent="0.2">
      <c r="A9" s="272"/>
      <c r="B9" s="273"/>
      <c r="C9" s="79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6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6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  <c r="P11" s="52">
        <v>0</v>
      </c>
    </row>
    <row r="12" spans="1:16" ht="15" customHeight="1" x14ac:dyDescent="0.2">
      <c r="A12" s="272"/>
      <c r="B12" s="273"/>
      <c r="C12" s="79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6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6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6" ht="15.6" customHeight="1" x14ac:dyDescent="0.2">
      <c r="A15" s="272"/>
      <c r="B15" s="273"/>
      <c r="C15" s="79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6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79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79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80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11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11" t="s">
        <v>79</v>
      </c>
      <c r="D38" s="112" t="s">
        <v>99</v>
      </c>
      <c r="E38" s="134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92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5:B25"/>
    <mergeCell ref="I25:J25"/>
    <mergeCell ref="A26:B26"/>
    <mergeCell ref="A27:D27"/>
    <mergeCell ref="A28:B28"/>
    <mergeCell ref="F28:J28"/>
    <mergeCell ref="A29:B29"/>
    <mergeCell ref="F29:J29"/>
    <mergeCell ref="A30:B30"/>
    <mergeCell ref="F30:J30"/>
    <mergeCell ref="A31:B31"/>
    <mergeCell ref="F31:J31"/>
    <mergeCell ref="A32:B32"/>
    <mergeCell ref="F32:J32"/>
    <mergeCell ref="A33:B33"/>
    <mergeCell ref="F33:J33"/>
    <mergeCell ref="A34:B34"/>
    <mergeCell ref="F34:J34"/>
    <mergeCell ref="A35:B35"/>
    <mergeCell ref="I35:J35"/>
    <mergeCell ref="A36:B36"/>
    <mergeCell ref="A37:D37"/>
    <mergeCell ref="A38:B38"/>
    <mergeCell ref="F38:J38"/>
    <mergeCell ref="A39:B39"/>
    <mergeCell ref="F39:J39"/>
    <mergeCell ref="A40:B40"/>
    <mergeCell ref="F40:J40"/>
    <mergeCell ref="A41:B41"/>
    <mergeCell ref="F41:J41"/>
    <mergeCell ref="A45:B45"/>
    <mergeCell ref="I45:J45"/>
    <mergeCell ref="A42:B42"/>
    <mergeCell ref="F42:J42"/>
    <mergeCell ref="A43:B43"/>
    <mergeCell ref="F43:J43"/>
    <mergeCell ref="A44:B44"/>
    <mergeCell ref="I44:J44"/>
  </mergeCells>
  <hyperlinks>
    <hyperlink ref="L1" location="'Mgmt Cost Summary'!A1" display="Click here to return to the Mgmt Cost Summary page" xr:uid="{6327B38A-A138-4D13-8F8B-9D1F8D34CB1C}"/>
  </hyperlinks>
  <pageMargins left="0.7" right="0.7" top="0.75" bottom="0.75" header="0.3" footer="0.3"/>
  <pageSetup scale="57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1781B-54F9-414A-8909-99933251E14A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33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11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79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79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79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79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79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80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11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11" t="s">
        <v>79</v>
      </c>
      <c r="D38" s="112" t="s">
        <v>99</v>
      </c>
      <c r="E38" s="134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92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5:B25"/>
    <mergeCell ref="I25:J25"/>
    <mergeCell ref="A26:B26"/>
    <mergeCell ref="A27:D27"/>
    <mergeCell ref="A28:B28"/>
    <mergeCell ref="F28:J28"/>
    <mergeCell ref="A29:B29"/>
    <mergeCell ref="F29:J29"/>
    <mergeCell ref="A30:B30"/>
    <mergeCell ref="F30:J30"/>
    <mergeCell ref="A31:B31"/>
    <mergeCell ref="F31:J31"/>
    <mergeCell ref="A32:B32"/>
    <mergeCell ref="F32:J32"/>
    <mergeCell ref="A33:B33"/>
    <mergeCell ref="F33:J33"/>
    <mergeCell ref="A34:B34"/>
    <mergeCell ref="F34:J34"/>
    <mergeCell ref="A35:B35"/>
    <mergeCell ref="I35:J35"/>
    <mergeCell ref="A36:B36"/>
    <mergeCell ref="A37:D37"/>
    <mergeCell ref="A38:B38"/>
    <mergeCell ref="F38:J38"/>
    <mergeCell ref="A39:B39"/>
    <mergeCell ref="F39:J39"/>
    <mergeCell ref="A40:B40"/>
    <mergeCell ref="F40:J40"/>
    <mergeCell ref="A41:B41"/>
    <mergeCell ref="F41:J41"/>
    <mergeCell ref="A45:B45"/>
    <mergeCell ref="I45:J45"/>
    <mergeCell ref="A42:B42"/>
    <mergeCell ref="F42:J42"/>
    <mergeCell ref="A43:B43"/>
    <mergeCell ref="F43:J43"/>
    <mergeCell ref="A44:B44"/>
    <mergeCell ref="I44:J44"/>
  </mergeCells>
  <hyperlinks>
    <hyperlink ref="L1" location="'Mgmt Cost Summary'!A1" display="Click here to return to the Mgmt Cost Summary page" xr:uid="{854ED432-82FB-401C-B075-FE02EFA87323}"/>
  </hyperlinks>
  <pageMargins left="0.7" right="0.7" top="0.75" bottom="0.75" header="0.3" footer="0.3"/>
  <pageSetup scale="57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3FD0D-3E75-4073-BAC3-A91F6DFC813C}">
  <sheetPr>
    <tabColor theme="8" tint="-0.249977111117893"/>
  </sheetPr>
  <dimension ref="A1:M46"/>
  <sheetViews>
    <sheetView zoomScaleNormal="100" workbookViewId="0">
      <selection activeCell="L1" sqref="L1:M2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34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11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79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79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79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79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79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80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11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11" t="s">
        <v>79</v>
      </c>
      <c r="D38" s="112" t="s">
        <v>99</v>
      </c>
      <c r="E38" s="134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92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5:B25"/>
    <mergeCell ref="I25:J25"/>
    <mergeCell ref="A26:B26"/>
    <mergeCell ref="A27:D27"/>
    <mergeCell ref="A28:B28"/>
    <mergeCell ref="F28:J28"/>
    <mergeCell ref="A29:B29"/>
    <mergeCell ref="F29:J29"/>
    <mergeCell ref="A30:B30"/>
    <mergeCell ref="F30:J30"/>
    <mergeCell ref="A31:B31"/>
    <mergeCell ref="F31:J31"/>
    <mergeCell ref="A32:B32"/>
    <mergeCell ref="F32:J32"/>
    <mergeCell ref="A33:B33"/>
    <mergeCell ref="F33:J33"/>
    <mergeCell ref="A34:B34"/>
    <mergeCell ref="F34:J34"/>
    <mergeCell ref="A35:B35"/>
    <mergeCell ref="I35:J35"/>
    <mergeCell ref="A36:B36"/>
    <mergeCell ref="A37:D37"/>
    <mergeCell ref="A38:B38"/>
    <mergeCell ref="F38:J38"/>
    <mergeCell ref="A39:B39"/>
    <mergeCell ref="F39:J39"/>
    <mergeCell ref="A40:B40"/>
    <mergeCell ref="F40:J40"/>
    <mergeCell ref="A41:B41"/>
    <mergeCell ref="F41:J41"/>
    <mergeCell ref="A45:B45"/>
    <mergeCell ref="I45:J45"/>
    <mergeCell ref="A42:B42"/>
    <mergeCell ref="F42:J42"/>
    <mergeCell ref="A43:B43"/>
    <mergeCell ref="F43:J43"/>
    <mergeCell ref="A44:B44"/>
    <mergeCell ref="I44:J44"/>
  </mergeCells>
  <hyperlinks>
    <hyperlink ref="L1" location="'Mgmt Cost Summary'!A1" display="Click here to return to the Mgmt Cost Summary page" xr:uid="{A2AE1D39-2B20-406E-BF81-68EB3E0ADC0A}"/>
  </hyperlinks>
  <pageMargins left="0.7" right="0.7" top="0.75" bottom="0.75" header="0.3" footer="0.3"/>
  <pageSetup scale="57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3018E-C488-41F1-A8D0-47E2C7BB7E80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35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11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79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79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79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79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79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80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11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11" t="s">
        <v>79</v>
      </c>
      <c r="D38" s="112" t="s">
        <v>99</v>
      </c>
      <c r="E38" s="134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92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5:B25"/>
    <mergeCell ref="I25:J25"/>
    <mergeCell ref="A26:B26"/>
    <mergeCell ref="A27:D27"/>
    <mergeCell ref="A28:B28"/>
    <mergeCell ref="F28:J28"/>
    <mergeCell ref="A29:B29"/>
    <mergeCell ref="F29:J29"/>
    <mergeCell ref="A30:B30"/>
    <mergeCell ref="F30:J30"/>
    <mergeCell ref="A31:B31"/>
    <mergeCell ref="F31:J31"/>
    <mergeCell ref="A32:B32"/>
    <mergeCell ref="F32:J32"/>
    <mergeCell ref="A33:B33"/>
    <mergeCell ref="F33:J33"/>
    <mergeCell ref="A34:B34"/>
    <mergeCell ref="F34:J34"/>
    <mergeCell ref="A35:B35"/>
    <mergeCell ref="I35:J35"/>
    <mergeCell ref="A36:B36"/>
    <mergeCell ref="A37:D37"/>
    <mergeCell ref="A38:B38"/>
    <mergeCell ref="F38:J38"/>
    <mergeCell ref="A39:B39"/>
    <mergeCell ref="F39:J39"/>
    <mergeCell ref="A40:B40"/>
    <mergeCell ref="F40:J40"/>
    <mergeCell ref="A41:B41"/>
    <mergeCell ref="F41:J41"/>
    <mergeCell ref="A45:B45"/>
    <mergeCell ref="I45:J45"/>
    <mergeCell ref="A42:B42"/>
    <mergeCell ref="F42:J42"/>
    <mergeCell ref="A43:B43"/>
    <mergeCell ref="F43:J43"/>
    <mergeCell ref="A44:B44"/>
    <mergeCell ref="I44:J44"/>
  </mergeCells>
  <hyperlinks>
    <hyperlink ref="L1" location="'Mgmt Cost Summary'!A1" display="Click here to return to the Mgmt Cost Summary page" xr:uid="{EDF44388-C7DF-47A5-9FED-C0526C1C6748}"/>
  </hyperlinks>
  <pageMargins left="0.7" right="0.7" top="0.75" bottom="0.75" header="0.3" footer="0.3"/>
  <pageSetup scale="57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DCEB1-60F2-4142-9904-084B7850D4A9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36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494A7184-01E5-416C-9ED8-343E75D25905}"/>
  </hyperlinks>
  <pageMargins left="0.7" right="0.7" top="0.75" bottom="0.75" header="0.3" footer="0.3"/>
  <pageSetup scale="57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AC492-07A4-465B-9187-B36BBBD0759D}">
  <sheetPr>
    <tabColor theme="8" tint="-0.249977111117893"/>
  </sheetPr>
  <dimension ref="A1:S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9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9" ht="40.5" customHeight="1" x14ac:dyDescent="0.25">
      <c r="A2" s="297" t="s">
        <v>54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9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9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9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9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9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9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9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9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9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9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9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  <c r="S13" s="52">
        <v>0</v>
      </c>
    </row>
    <row r="14" spans="1:19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9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9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03E201E0-24D1-4FCF-A20B-00EF3D5D0E6B}"/>
  </hyperlinks>
  <pageMargins left="0.7" right="0.7" top="0.75" bottom="0.75" header="0.3" footer="0.3"/>
  <pageSetup scale="57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7A411-3961-4BC9-955C-8F371F6D0818}">
  <sheetPr>
    <tabColor theme="8" tint="-0.249977111117893"/>
  </sheetPr>
  <dimension ref="A1:M46"/>
  <sheetViews>
    <sheetView zoomScaleNormal="100" workbookViewId="0">
      <selection activeCell="L1" sqref="L1:M2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59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9D5178DA-896C-4E2F-8C64-690FF45B55B0}"/>
  </hyperlinks>
  <pageMargins left="0.7" right="0.7" top="0.75" bottom="0.75" header="0.3" footer="0.3"/>
  <pageSetup scale="57"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DE783-57AF-4AD1-BC13-A071B57C2B9E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37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C011C85F-4E2F-4D02-8F74-ACCC4A0F7B0E}"/>
  </hyperlinks>
  <pageMargins left="0.7" right="0.7" top="0.75" bottom="0.75" header="0.3" footer="0.3"/>
  <pageSetup scale="57"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1D89B-B76B-4241-A1AA-3818A164D788}">
  <sheetPr>
    <tabColor theme="8" tint="-0.249977111117893"/>
  </sheetPr>
  <dimension ref="A1:M46"/>
  <sheetViews>
    <sheetView zoomScaleNormal="100" workbookViewId="0">
      <selection activeCell="L1" sqref="L1:M2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60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C7CFDEB1-905A-4E64-B96D-6E5603838628}"/>
  </hyperlinks>
  <pageMargins left="0.7" right="0.7" top="0.75" bottom="0.75" header="0.3" footer="0.3"/>
  <pageSetup scale="57" orientation="portrait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218D8-E22D-456C-84D4-34839CB351C1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38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/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>
        <v>0</v>
      </c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>
        <v>0</v>
      </c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434F6132-CC12-442A-B03F-2DB017F0F135}"/>
  </hyperlinks>
  <pageMargins left="0.7" right="0.7" top="0.75" bottom="0.75" header="0.3" footer="0.3"/>
  <pageSetup scale="57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4F7B1-A620-4761-8EC4-8C283F942343}">
  <sheetPr>
    <tabColor theme="8" tint="-0.249977111117893"/>
    <pageSetUpPr fitToPage="1"/>
  </sheetPr>
  <dimension ref="A1:F92"/>
  <sheetViews>
    <sheetView zoomScaleNormal="100" workbookViewId="0">
      <selection activeCell="I4" sqref="I4"/>
    </sheetView>
  </sheetViews>
  <sheetFormatPr defaultColWidth="9.140625" defaultRowHeight="14.25" x14ac:dyDescent="0.2"/>
  <cols>
    <col min="1" max="1" width="36.7109375" style="153" customWidth="1"/>
    <col min="2" max="2" width="19.42578125" style="153" customWidth="1"/>
    <col min="3" max="3" width="17.28515625" style="178" customWidth="1"/>
    <col min="4" max="4" width="24.85546875" style="178" customWidth="1"/>
    <col min="5" max="5" width="38.85546875" style="153" customWidth="1"/>
    <col min="6" max="6" width="27.85546875" style="179" customWidth="1"/>
    <col min="7" max="12" width="20.7109375" style="153" customWidth="1"/>
    <col min="13" max="16384" width="9.140625" style="153"/>
  </cols>
  <sheetData>
    <row r="1" spans="1:6" ht="51.75" customHeight="1" thickBot="1" x14ac:dyDescent="0.25">
      <c r="A1" s="231" t="s">
        <v>83</v>
      </c>
      <c r="B1" s="231"/>
      <c r="C1" s="231"/>
      <c r="D1" s="231"/>
      <c r="E1" s="231"/>
      <c r="F1" s="231"/>
    </row>
    <row r="2" spans="1:6" ht="30" customHeight="1" thickBot="1" x14ac:dyDescent="0.25">
      <c r="A2" s="154" t="s">
        <v>75</v>
      </c>
      <c r="B2" s="234">
        <f>'FILL OUT FIRST - TOC'!F5</f>
        <v>0</v>
      </c>
      <c r="C2" s="234"/>
      <c r="D2" s="234"/>
      <c r="E2" s="234"/>
      <c r="F2" s="235"/>
    </row>
    <row r="3" spans="1:6" ht="29.25" customHeight="1" x14ac:dyDescent="0.2">
      <c r="A3" s="155" t="s">
        <v>107</v>
      </c>
      <c r="B3" s="236" t="str">
        <f>'FILL OUT FIRST - TOC'!F7</f>
        <v>Jan 20, 2020 and Ongoing</v>
      </c>
      <c r="C3" s="237"/>
      <c r="D3" s="225"/>
      <c r="E3" s="187" t="s">
        <v>49</v>
      </c>
      <c r="F3" s="189">
        <f>'FILL OUT FIRST - TOC'!F11</f>
        <v>0</v>
      </c>
    </row>
    <row r="4" spans="1:6" ht="29.25" customHeight="1" x14ac:dyDescent="0.2">
      <c r="A4" s="155" t="s">
        <v>111</v>
      </c>
      <c r="B4" s="223">
        <f>'FILL OUT FIRST - TOC'!F6</f>
        <v>0</v>
      </c>
      <c r="C4" s="224"/>
      <c r="D4" s="226"/>
      <c r="E4" s="188" t="s">
        <v>113</v>
      </c>
      <c r="F4" s="190">
        <f>'FILL OUT FIRST - TOC'!F8</f>
        <v>0</v>
      </c>
    </row>
    <row r="5" spans="1:6" s="157" customFormat="1" ht="30" customHeight="1" thickBot="1" x14ac:dyDescent="0.3">
      <c r="A5" s="156" t="s">
        <v>90</v>
      </c>
      <c r="B5" s="184" t="s">
        <v>91</v>
      </c>
      <c r="C5" s="185" t="s">
        <v>92</v>
      </c>
      <c r="D5" s="229" t="s">
        <v>93</v>
      </c>
      <c r="E5" s="230"/>
      <c r="F5" s="186" t="s">
        <v>20</v>
      </c>
    </row>
    <row r="6" spans="1:6" ht="27" customHeight="1" x14ac:dyDescent="0.25">
      <c r="A6" s="151" t="s">
        <v>28</v>
      </c>
      <c r="B6" s="158"/>
      <c r="C6" s="159"/>
      <c r="D6" s="239"/>
      <c r="E6" s="240"/>
      <c r="F6" s="160">
        <f>'Initial PDA'!K45</f>
        <v>0</v>
      </c>
    </row>
    <row r="7" spans="1:6" ht="27" customHeight="1" x14ac:dyDescent="0.25">
      <c r="A7" s="152" t="s">
        <v>29</v>
      </c>
      <c r="B7" s="161"/>
      <c r="C7" s="162"/>
      <c r="D7" s="221"/>
      <c r="E7" s="222"/>
      <c r="F7" s="163">
        <f>'Joint PDA'!K45</f>
        <v>0</v>
      </c>
    </row>
    <row r="8" spans="1:6" ht="27" customHeight="1" x14ac:dyDescent="0.25">
      <c r="A8" s="152" t="s">
        <v>30</v>
      </c>
      <c r="B8" s="161"/>
      <c r="C8" s="162"/>
      <c r="D8" s="227"/>
      <c r="E8" s="228"/>
      <c r="F8" s="163">
        <f>'Submit RPA'!K45</f>
        <v>0</v>
      </c>
    </row>
    <row r="9" spans="1:6" ht="27" customHeight="1" x14ac:dyDescent="0.25">
      <c r="A9" s="152" t="s">
        <v>50</v>
      </c>
      <c r="B9" s="161"/>
      <c r="C9" s="162"/>
      <c r="D9" s="227"/>
      <c r="E9" s="228"/>
      <c r="F9" s="163">
        <f>'Grants Portal Access'!K45</f>
        <v>0</v>
      </c>
    </row>
    <row r="10" spans="1:6" ht="27" customHeight="1" x14ac:dyDescent="0.25">
      <c r="A10" s="152" t="s">
        <v>31</v>
      </c>
      <c r="B10" s="161"/>
      <c r="C10" s="162"/>
      <c r="D10" s="227"/>
      <c r="E10" s="228"/>
      <c r="F10" s="163">
        <f>'Applicant Briefing'!K45</f>
        <v>0</v>
      </c>
    </row>
    <row r="11" spans="1:6" ht="27" customHeight="1" x14ac:dyDescent="0.25">
      <c r="A11" s="152" t="s">
        <v>32</v>
      </c>
      <c r="B11" s="161"/>
      <c r="C11" s="162"/>
      <c r="D11" s="227"/>
      <c r="E11" s="228"/>
      <c r="F11" s="163">
        <f>'Exploratory Call'!K45</f>
        <v>0</v>
      </c>
    </row>
    <row r="12" spans="1:6" ht="27" customHeight="1" x14ac:dyDescent="0.25">
      <c r="A12" s="152" t="s">
        <v>33</v>
      </c>
      <c r="B12" s="161"/>
      <c r="C12" s="162"/>
      <c r="D12" s="227"/>
      <c r="E12" s="228"/>
      <c r="F12" s="163">
        <f>'Damage Inventory'!K45</f>
        <v>0</v>
      </c>
    </row>
    <row r="13" spans="1:6" ht="27" customHeight="1" x14ac:dyDescent="0.25">
      <c r="A13" s="152" t="s">
        <v>34</v>
      </c>
      <c r="B13" s="161"/>
      <c r="C13" s="162"/>
      <c r="D13" s="227"/>
      <c r="E13" s="228"/>
      <c r="F13" s="163">
        <f>'Recovery Scoping Meeting'!K45</f>
        <v>0</v>
      </c>
    </row>
    <row r="14" spans="1:6" ht="27" customHeight="1" x14ac:dyDescent="0.25">
      <c r="A14" s="152" t="s">
        <v>35</v>
      </c>
      <c r="B14" s="161"/>
      <c r="C14" s="162"/>
      <c r="D14" s="227"/>
      <c r="E14" s="228"/>
      <c r="F14" s="163">
        <f>Documentation!K45</f>
        <v>0</v>
      </c>
    </row>
    <row r="15" spans="1:6" ht="27" customHeight="1" x14ac:dyDescent="0.25">
      <c r="A15" s="152" t="s">
        <v>36</v>
      </c>
      <c r="B15" s="161"/>
      <c r="C15" s="162"/>
      <c r="D15" s="227"/>
      <c r="E15" s="228"/>
      <c r="F15" s="163">
        <f>'Project Formulation'!K45</f>
        <v>0</v>
      </c>
    </row>
    <row r="16" spans="1:6" ht="27" customHeight="1" x14ac:dyDescent="0.25">
      <c r="A16" s="152" t="s">
        <v>54</v>
      </c>
      <c r="B16" s="161"/>
      <c r="C16" s="162"/>
      <c r="D16" s="227"/>
      <c r="E16" s="228"/>
      <c r="F16" s="163">
        <f>'Hazard Mitigation Formulation'!K45</f>
        <v>0</v>
      </c>
    </row>
    <row r="17" spans="1:6" ht="27" customHeight="1" x14ac:dyDescent="0.25">
      <c r="A17" s="152" t="s">
        <v>59</v>
      </c>
      <c r="B17" s="161"/>
      <c r="C17" s="162"/>
      <c r="D17" s="227"/>
      <c r="E17" s="228"/>
      <c r="F17" s="163">
        <f>Correspondence!K45</f>
        <v>0</v>
      </c>
    </row>
    <row r="18" spans="1:6" ht="27" customHeight="1" x14ac:dyDescent="0.25">
      <c r="A18" s="152" t="s">
        <v>37</v>
      </c>
      <c r="B18" s="161"/>
      <c r="C18" s="162"/>
      <c r="D18" s="227"/>
      <c r="E18" s="228"/>
      <c r="F18" s="163">
        <f>'EEI Requests'!K45</f>
        <v>0</v>
      </c>
    </row>
    <row r="19" spans="1:6" ht="27" customHeight="1" x14ac:dyDescent="0.25">
      <c r="A19" s="152" t="s">
        <v>60</v>
      </c>
      <c r="B19" s="161"/>
      <c r="C19" s="162"/>
      <c r="D19" s="227"/>
      <c r="E19" s="228"/>
      <c r="F19" s="163">
        <f>'Site Inspections'!K45</f>
        <v>0</v>
      </c>
    </row>
    <row r="20" spans="1:6" ht="27" customHeight="1" x14ac:dyDescent="0.25">
      <c r="A20" s="152" t="s">
        <v>38</v>
      </c>
      <c r="B20" s="161"/>
      <c r="C20" s="162"/>
      <c r="D20" s="227"/>
      <c r="E20" s="228"/>
      <c r="F20" s="163">
        <f>'DDD Review'!K45</f>
        <v>0</v>
      </c>
    </row>
    <row r="21" spans="1:6" ht="27" customHeight="1" x14ac:dyDescent="0.25">
      <c r="A21" s="152" t="s">
        <v>39</v>
      </c>
      <c r="B21" s="161"/>
      <c r="C21" s="162"/>
      <c r="D21" s="227"/>
      <c r="E21" s="228"/>
      <c r="F21" s="163">
        <f>'Scoping &amp; Costing'!K45</f>
        <v>0</v>
      </c>
    </row>
    <row r="22" spans="1:6" ht="27" customHeight="1" x14ac:dyDescent="0.25">
      <c r="A22" s="152" t="s">
        <v>40</v>
      </c>
      <c r="B22" s="161"/>
      <c r="C22" s="162"/>
      <c r="D22" s="227"/>
      <c r="E22" s="228"/>
      <c r="F22" s="163">
        <f>'Project Review'!K45</f>
        <v>0</v>
      </c>
    </row>
    <row r="23" spans="1:6" ht="27" customHeight="1" x14ac:dyDescent="0.25">
      <c r="A23" s="152" t="s">
        <v>41</v>
      </c>
      <c r="B23" s="161"/>
      <c r="C23" s="162"/>
      <c r="D23" s="227"/>
      <c r="E23" s="228"/>
      <c r="F23" s="163">
        <f>RTM!K45</f>
        <v>0</v>
      </c>
    </row>
    <row r="24" spans="1:6" ht="27" customHeight="1" x14ac:dyDescent="0.25">
      <c r="A24" s="152" t="s">
        <v>42</v>
      </c>
      <c r="B24" s="161"/>
      <c r="C24" s="162"/>
      <c r="D24" s="227"/>
      <c r="E24" s="228"/>
      <c r="F24" s="163">
        <f>Payment!K45</f>
        <v>0</v>
      </c>
    </row>
    <row r="25" spans="1:6" ht="27" customHeight="1" x14ac:dyDescent="0.25">
      <c r="A25" s="152" t="s">
        <v>43</v>
      </c>
      <c r="B25" s="161"/>
      <c r="C25" s="162"/>
      <c r="D25" s="227"/>
      <c r="E25" s="228"/>
      <c r="F25" s="163">
        <f>'Special Consideration Review'!K45</f>
        <v>0</v>
      </c>
    </row>
    <row r="26" spans="1:6" ht="27" customHeight="1" x14ac:dyDescent="0.25">
      <c r="A26" s="152" t="s">
        <v>44</v>
      </c>
      <c r="B26" s="161"/>
      <c r="C26" s="162"/>
      <c r="D26" s="227"/>
      <c r="E26" s="228"/>
      <c r="F26" s="163">
        <f>'Completion Certification'!K45</f>
        <v>0</v>
      </c>
    </row>
    <row r="27" spans="1:6" ht="27" customHeight="1" x14ac:dyDescent="0.25">
      <c r="A27" s="180" t="s">
        <v>94</v>
      </c>
      <c r="B27" s="161"/>
      <c r="C27" s="162"/>
      <c r="D27" s="227"/>
      <c r="E27" s="228"/>
      <c r="F27" s="163">
        <f>'Quarterly Reports'!K45</f>
        <v>0</v>
      </c>
    </row>
    <row r="28" spans="1:6" ht="32.25" customHeight="1" x14ac:dyDescent="0.25">
      <c r="A28" s="180" t="s">
        <v>95</v>
      </c>
      <c r="B28" s="161"/>
      <c r="C28" s="162"/>
      <c r="D28" s="227"/>
      <c r="E28" s="228"/>
      <c r="F28" s="163">
        <f>'PS&amp;E Review'!K45</f>
        <v>0</v>
      </c>
    </row>
    <row r="29" spans="1:6" ht="12" customHeight="1" x14ac:dyDescent="0.25">
      <c r="A29" s="164"/>
      <c r="B29" s="165"/>
      <c r="C29" s="166"/>
      <c r="D29" s="166"/>
      <c r="E29" s="165"/>
      <c r="F29" s="167"/>
    </row>
    <row r="30" spans="1:6" ht="31.5" customHeight="1" x14ac:dyDescent="0.25">
      <c r="A30" s="180" t="s">
        <v>96</v>
      </c>
      <c r="B30" s="161"/>
      <c r="C30" s="162"/>
      <c r="D30" s="221"/>
      <c r="E30" s="222"/>
      <c r="F30" s="163">
        <f>'Bid Tab Review'!K45</f>
        <v>0</v>
      </c>
    </row>
    <row r="31" spans="1:6" ht="27" customHeight="1" x14ac:dyDescent="0.25">
      <c r="A31" s="152" t="s">
        <v>45</v>
      </c>
      <c r="B31" s="161"/>
      <c r="C31" s="162"/>
      <c r="D31" s="221"/>
      <c r="E31" s="222"/>
      <c r="F31" s="163">
        <f>'Time Extension Request'!K45</f>
        <v>0</v>
      </c>
    </row>
    <row r="32" spans="1:6" ht="27" customHeight="1" x14ac:dyDescent="0.25">
      <c r="A32" s="152" t="s">
        <v>46</v>
      </c>
      <c r="B32" s="161"/>
      <c r="C32" s="162"/>
      <c r="D32" s="221"/>
      <c r="E32" s="222"/>
      <c r="F32" s="163">
        <f>'Project Closeout'!K45</f>
        <v>0</v>
      </c>
    </row>
    <row r="33" spans="1:6" ht="27" customHeight="1" x14ac:dyDescent="0.25">
      <c r="A33" s="152" t="s">
        <v>57</v>
      </c>
      <c r="B33" s="161"/>
      <c r="C33" s="162"/>
      <c r="D33" s="221"/>
      <c r="E33" s="222"/>
      <c r="F33" s="163">
        <f>Audits!K45</f>
        <v>0</v>
      </c>
    </row>
    <row r="34" spans="1:6" ht="12" customHeight="1" x14ac:dyDescent="0.25">
      <c r="A34" s="164"/>
      <c r="B34" s="165"/>
      <c r="C34" s="166"/>
      <c r="D34" s="166"/>
      <c r="E34" s="165"/>
      <c r="F34" s="167"/>
    </row>
    <row r="35" spans="1:6" ht="27" customHeight="1" x14ac:dyDescent="0.25">
      <c r="A35" s="152" t="s">
        <v>53</v>
      </c>
      <c r="B35" s="161"/>
      <c r="C35" s="162"/>
      <c r="D35" s="221"/>
      <c r="E35" s="222"/>
      <c r="F35" s="163">
        <f>'Training PA'!K45</f>
        <v>0</v>
      </c>
    </row>
    <row r="36" spans="1:6" ht="27" customHeight="1" x14ac:dyDescent="0.25">
      <c r="A36" s="152" t="s">
        <v>51</v>
      </c>
      <c r="B36" s="161"/>
      <c r="C36" s="162"/>
      <c r="D36" s="221"/>
      <c r="E36" s="222"/>
      <c r="F36" s="163">
        <f>'Training GM'!K45</f>
        <v>0</v>
      </c>
    </row>
    <row r="37" spans="1:6" ht="27" customHeight="1" x14ac:dyDescent="0.25">
      <c r="A37" s="152" t="s">
        <v>52</v>
      </c>
      <c r="B37" s="161"/>
      <c r="C37" s="162"/>
      <c r="D37" s="221"/>
      <c r="E37" s="222"/>
      <c r="F37" s="163">
        <f>'Training Procurement'!K45</f>
        <v>0</v>
      </c>
    </row>
    <row r="38" spans="1:6" ht="27" customHeight="1" x14ac:dyDescent="0.25">
      <c r="A38" s="152" t="s">
        <v>56</v>
      </c>
      <c r="B38" s="161"/>
      <c r="C38" s="162"/>
      <c r="D38" s="221"/>
      <c r="E38" s="222"/>
      <c r="F38" s="163">
        <f>'Training EHP'!K45</f>
        <v>0</v>
      </c>
    </row>
    <row r="39" spans="1:6" ht="27" customHeight="1" x14ac:dyDescent="0.25">
      <c r="A39" s="152" t="s">
        <v>55</v>
      </c>
      <c r="B39" s="161"/>
      <c r="C39" s="162"/>
      <c r="D39" s="221"/>
      <c r="E39" s="222"/>
      <c r="F39" s="163">
        <f>Training!K45</f>
        <v>0</v>
      </c>
    </row>
    <row r="40" spans="1:6" ht="12" customHeight="1" thickBot="1" x14ac:dyDescent="0.3">
      <c r="A40" s="168"/>
      <c r="B40" s="169"/>
      <c r="C40" s="170"/>
      <c r="D40" s="170"/>
      <c r="E40" s="169"/>
      <c r="F40" s="171"/>
    </row>
    <row r="41" spans="1:6" ht="30" customHeight="1" x14ac:dyDescent="0.2">
      <c r="A41" s="172"/>
      <c r="B41" s="172"/>
      <c r="C41" s="233" t="s">
        <v>82</v>
      </c>
      <c r="D41" s="233"/>
      <c r="E41" s="233"/>
      <c r="F41" s="173">
        <f>SUM(F6:F39)</f>
        <v>0</v>
      </c>
    </row>
    <row r="42" spans="1:6" ht="39" customHeight="1" x14ac:dyDescent="0.2">
      <c r="A42" s="232" t="s">
        <v>81</v>
      </c>
      <c r="B42" s="232"/>
      <c r="C42" s="232"/>
      <c r="D42" s="232"/>
      <c r="E42" s="232"/>
      <c r="F42" s="174"/>
    </row>
    <row r="43" spans="1:6" ht="39" customHeight="1" x14ac:dyDescent="0.2">
      <c r="A43" s="175" t="s">
        <v>110</v>
      </c>
      <c r="B43" s="241">
        <f>'FILL OUT FIRST - TOC'!F9</f>
        <v>0</v>
      </c>
      <c r="C43" s="241"/>
      <c r="D43" s="176" t="s">
        <v>48</v>
      </c>
      <c r="E43" s="242">
        <f>'FILL OUT FIRST - TOC'!F10</f>
        <v>0</v>
      </c>
      <c r="F43" s="243"/>
    </row>
    <row r="44" spans="1:6" ht="37.5" customHeight="1" x14ac:dyDescent="0.25">
      <c r="A44" s="238" t="s">
        <v>114</v>
      </c>
      <c r="B44" s="238"/>
      <c r="C44" s="238"/>
      <c r="D44" s="238"/>
      <c r="E44" s="191" t="s">
        <v>49</v>
      </c>
      <c r="F44" s="177"/>
    </row>
    <row r="45" spans="1:6" ht="30" customHeight="1" x14ac:dyDescent="0.2">
      <c r="A45" s="232" t="s">
        <v>58</v>
      </c>
      <c r="B45" s="232"/>
      <c r="C45" s="232"/>
      <c r="D45" s="232"/>
      <c r="E45" s="232"/>
      <c r="F45" s="232"/>
    </row>
    <row r="46" spans="1:6" ht="44.25" customHeight="1" x14ac:dyDescent="0.2">
      <c r="A46" s="232"/>
      <c r="B46" s="232"/>
      <c r="C46" s="232"/>
      <c r="D46" s="232"/>
      <c r="E46" s="232"/>
      <c r="F46" s="232"/>
    </row>
    <row r="47" spans="1:6" ht="30" customHeight="1" x14ac:dyDescent="0.2"/>
    <row r="48" spans="1:6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</sheetData>
  <mergeCells count="44">
    <mergeCell ref="A1:F1"/>
    <mergeCell ref="A45:F46"/>
    <mergeCell ref="C41:E41"/>
    <mergeCell ref="B2:F2"/>
    <mergeCell ref="B3:C3"/>
    <mergeCell ref="A42:E42"/>
    <mergeCell ref="A44:D44"/>
    <mergeCell ref="D6:E6"/>
    <mergeCell ref="D7:E7"/>
    <mergeCell ref="D8:E8"/>
    <mergeCell ref="B43:C43"/>
    <mergeCell ref="E43:F43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25:E25"/>
    <mergeCell ref="D37:E37"/>
    <mergeCell ref="D18:E18"/>
    <mergeCell ref="D19:E19"/>
    <mergeCell ref="D20:E20"/>
    <mergeCell ref="D21:E21"/>
    <mergeCell ref="D22:E22"/>
    <mergeCell ref="D38:E38"/>
    <mergeCell ref="D39:E39"/>
    <mergeCell ref="B4:C4"/>
    <mergeCell ref="D3:D4"/>
    <mergeCell ref="D31:E31"/>
    <mergeCell ref="D32:E32"/>
    <mergeCell ref="D33:E33"/>
    <mergeCell ref="D35:E35"/>
    <mergeCell ref="D36:E36"/>
    <mergeCell ref="D26:E26"/>
    <mergeCell ref="D27:E27"/>
    <mergeCell ref="D28:E28"/>
    <mergeCell ref="D5:E5"/>
    <mergeCell ref="D30:E30"/>
    <mergeCell ref="D23:E23"/>
    <mergeCell ref="D24:E24"/>
  </mergeCells>
  <pageMargins left="0.7" right="0.7" top="0.75" bottom="0.75" header="0.3" footer="0.3"/>
  <pageSetup scale="54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B51D9-8AC2-4F33-8780-36E71924C7CD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39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0.23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A836E786-9DDB-4545-A047-E7BC49407DDF}"/>
  </hyperlinks>
  <pageMargins left="0.7" right="0.7" top="0.75" bottom="0.75" header="0.3" footer="0.3"/>
  <pageSetup scale="57"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D96F2-DA9E-42A8-A5EE-C10949B16763}">
  <sheetPr>
    <tabColor theme="8" tint="-0.249977111117893"/>
  </sheetPr>
  <dimension ref="A1:M46"/>
  <sheetViews>
    <sheetView zoomScaleNormal="100" workbookViewId="0">
      <selection activeCell="L1" sqref="L1:M2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40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4E33C1AE-DDD6-47EC-9B53-DB146F0DC207}"/>
  </hyperlinks>
  <pageMargins left="0.7" right="0.7" top="0.75" bottom="0.75" header="0.3" footer="0.3"/>
  <pageSetup scale="57" orientation="portrait" horizontalDpi="4294967295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7DE7A-62A1-48AE-AC60-73EAF64E478B}">
  <sheetPr>
    <tabColor theme="8" tint="-0.249977111117893"/>
  </sheetPr>
  <dimension ref="A1:M46"/>
  <sheetViews>
    <sheetView zoomScaleNormal="100" workbookViewId="0">
      <selection activeCell="D15" sqref="D15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41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F61D5DC6-055F-42D9-B256-CD371003A211}"/>
  </hyperlinks>
  <pageMargins left="0.7" right="0.7" top="0.75" bottom="0.75" header="0.3" footer="0.3"/>
  <pageSetup scale="57"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C3577-426C-4A3D-B009-B80858C43A47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42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438B21EF-C6B9-402E-9184-A53420AF3394}"/>
  </hyperlinks>
  <pageMargins left="0.7" right="0.7" top="0.75" bottom="0.75" header="0.3" footer="0.3"/>
  <pageSetup scale="57" orientation="portrait" horizontalDpi="4294967295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676D6-345A-419E-B499-D0BC64323906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43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AB1258F4-E461-4760-9B58-45F007108232}"/>
  </hyperlinks>
  <pageMargins left="0.7" right="0.7" top="0.75" bottom="0.75" header="0.3" footer="0.3"/>
  <pageSetup scale="57" orientation="portrait" horizontalDpi="4294967295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10C82-0E67-4C94-A1CF-9DB27353A001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44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C81C0197-5F0B-43D3-9132-370F29771A42}"/>
  </hyperlinks>
  <pageMargins left="0.7" right="0.7" top="0.75" bottom="0.75" header="0.3" footer="0.3"/>
  <pageSetup scale="57" orientation="portrait" horizontalDpi="4294967295" verticalDpi="4294967295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CD121-3B3B-4CCC-B4E6-FF9A8EA92F11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94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5BAA26A2-0932-4CAB-9574-F09AAECCCE7C}"/>
  </hyperlinks>
  <pageMargins left="0.7" right="0.7" top="0.75" bottom="0.75" header="0.3" footer="0.3"/>
  <pageSetup scale="57" orientation="portrait" horizontalDpi="4294967295" verticalDpi="4294967295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D2293-6C5A-4292-9F0C-D415B88CA13B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95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C6B8C22A-41AD-4265-BBB7-B659CE1BD208}"/>
  </hyperlinks>
  <pageMargins left="0.7" right="0.7" top="0.75" bottom="0.75" header="0.3" footer="0.3"/>
  <pageSetup scale="57" orientation="portrait" horizontalDpi="4294967295" verticalDpi="4294967295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FB570-D97E-40DD-90EA-2EE2D83F98E7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96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64EDB939-EBE8-4627-88DB-F63D283332D8}"/>
  </hyperlinks>
  <pageMargins left="0.7" right="0.7" top="0.75" bottom="0.75" header="0.3" footer="0.3"/>
  <pageSetup scale="57" orientation="portrait" horizontalDpi="4294967295" verticalDpi="4294967295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41CD0-9A36-4EEA-A653-AFA49A6ACC91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45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829B7CD6-2F29-43C2-AF27-2678C2257C25}"/>
  </hyperlinks>
  <pageMargins left="0.7" right="0.7" top="0.75" bottom="0.75" header="0.3" footer="0.3"/>
  <pageSetup scale="57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P382"/>
  <sheetViews>
    <sheetView zoomScaleNormal="100" workbookViewId="0">
      <selection activeCell="E52" sqref="E52"/>
    </sheetView>
  </sheetViews>
  <sheetFormatPr defaultColWidth="9.140625" defaultRowHeight="15" x14ac:dyDescent="0.25"/>
  <cols>
    <col min="1" max="1" width="14.28515625" style="4" customWidth="1"/>
    <col min="2" max="2" width="39.28515625" style="1" customWidth="1"/>
    <col min="3" max="5" width="9.85546875" style="3" customWidth="1"/>
    <col min="6" max="8" width="9.85546875" style="6" customWidth="1"/>
    <col min="9" max="9" width="18" style="1" customWidth="1"/>
    <col min="10" max="10" width="10.28515625" style="1" customWidth="1"/>
    <col min="11" max="12" width="18" style="1" customWidth="1"/>
    <col min="13" max="13" width="40.85546875" style="1" customWidth="1"/>
    <col min="14" max="16384" width="9.140625" style="1"/>
  </cols>
  <sheetData>
    <row r="1" spans="1:13" ht="30" customHeight="1" x14ac:dyDescent="0.25">
      <c r="A1"/>
      <c r="B1"/>
      <c r="C1"/>
      <c r="D1"/>
      <c r="E1"/>
      <c r="F1"/>
      <c r="G1"/>
      <c r="H1"/>
      <c r="I1"/>
      <c r="K1"/>
      <c r="L1"/>
      <c r="M1"/>
    </row>
    <row r="2" spans="1:13" customFormat="1" x14ac:dyDescent="0.25"/>
    <row r="3" spans="1:13" customFormat="1" x14ac:dyDescent="0.25"/>
    <row r="4" spans="1:13" x14ac:dyDescent="0.25">
      <c r="A4" s="261" t="s">
        <v>65</v>
      </c>
      <c r="B4" s="262"/>
      <c r="C4" s="262"/>
      <c r="D4" s="262"/>
      <c r="E4" s="262"/>
      <c r="F4" s="262"/>
      <c r="G4" s="262"/>
      <c r="H4" s="262"/>
      <c r="I4" s="263"/>
      <c r="J4" s="253" t="str">
        <f>IF(OR($E$1="A - Debris",$E$1="B - EPM"),"*","")</f>
        <v/>
      </c>
      <c r="K4" s="252" t="s">
        <v>139</v>
      </c>
      <c r="L4"/>
      <c r="M4"/>
    </row>
    <row r="5" spans="1:13" x14ac:dyDescent="0.25">
      <c r="A5" s="267" t="s">
        <v>6</v>
      </c>
      <c r="B5" s="247" t="s">
        <v>0</v>
      </c>
      <c r="C5" s="249" t="s">
        <v>8</v>
      </c>
      <c r="D5" s="249"/>
      <c r="E5" s="250" t="s">
        <v>9</v>
      </c>
      <c r="F5" s="251"/>
      <c r="G5" s="250" t="s">
        <v>137</v>
      </c>
      <c r="H5" s="251"/>
      <c r="I5" s="247" t="s">
        <v>4</v>
      </c>
      <c r="J5" s="253"/>
      <c r="K5" s="252"/>
      <c r="L5"/>
      <c r="M5"/>
    </row>
    <row r="6" spans="1:13" s="15" customFormat="1" x14ac:dyDescent="0.25">
      <c r="A6" s="268"/>
      <c r="B6" s="248"/>
      <c r="C6" s="16" t="s">
        <v>7</v>
      </c>
      <c r="D6" s="16" t="s">
        <v>5</v>
      </c>
      <c r="E6" s="9" t="s">
        <v>10</v>
      </c>
      <c r="F6" s="12" t="s">
        <v>5</v>
      </c>
      <c r="G6" s="209"/>
      <c r="H6" s="210" t="s">
        <v>138</v>
      </c>
      <c r="I6" s="248"/>
      <c r="J6" s="253"/>
      <c r="K6" s="252"/>
      <c r="L6"/>
      <c r="M6"/>
    </row>
    <row r="7" spans="1:13" ht="15" hidden="1" customHeight="1" x14ac:dyDescent="0.25">
      <c r="A7" s="11">
        <f>IF($E$1="A - PAAP Debris",9226,IF(OR($E$1="A - Debris",$E$1="B - EPM"),"N/A",9007))</f>
        <v>9007</v>
      </c>
      <c r="B7" s="10" t="s">
        <v>11</v>
      </c>
      <c r="C7" s="20" t="e">
        <f>#REF!</f>
        <v>#REF!</v>
      </c>
      <c r="D7" s="21" t="e">
        <f>#REF!</f>
        <v>#REF!</v>
      </c>
      <c r="E7" s="18"/>
      <c r="F7" s="19"/>
      <c r="G7" s="19"/>
      <c r="H7" s="19"/>
      <c r="I7" s="8" t="e">
        <f>IF(OR($E$1="A - Debris",$E$1="B - EPM"),0,#REF!)</f>
        <v>#REF!</v>
      </c>
      <c r="J7" s="253"/>
      <c r="K7" s="252"/>
      <c r="L7"/>
      <c r="M7"/>
    </row>
    <row r="8" spans="1:13" ht="15" hidden="1" customHeight="1" x14ac:dyDescent="0.25">
      <c r="A8" s="11">
        <f>IF($E$1="A - PAAP Debris",9227,IF($E$1="A - Debris",9100,9007))</f>
        <v>9007</v>
      </c>
      <c r="B8" s="10" t="s">
        <v>12</v>
      </c>
      <c r="C8" s="20" t="e">
        <f>#REF!</f>
        <v>#REF!</v>
      </c>
      <c r="D8" s="21" t="e">
        <f>#REF!</f>
        <v>#REF!</v>
      </c>
      <c r="E8" s="18"/>
      <c r="F8" s="19"/>
      <c r="G8" s="19"/>
      <c r="H8" s="19"/>
      <c r="I8" s="8" t="e">
        <f>#REF!</f>
        <v>#REF!</v>
      </c>
      <c r="J8" s="253"/>
      <c r="K8" s="252"/>
      <c r="L8"/>
      <c r="M8"/>
    </row>
    <row r="9" spans="1:13" ht="15" hidden="1" customHeight="1" x14ac:dyDescent="0.25">
      <c r="A9" s="11">
        <v>9008</v>
      </c>
      <c r="B9" s="10" t="s">
        <v>13</v>
      </c>
      <c r="C9" s="20"/>
      <c r="D9" s="21"/>
      <c r="E9" s="18" t="e">
        <f>#REF!</f>
        <v>#REF!</v>
      </c>
      <c r="F9" s="19" t="e">
        <f>#REF!</f>
        <v>#REF!</v>
      </c>
      <c r="G9" s="19"/>
      <c r="H9" s="19"/>
      <c r="I9" s="8" t="e">
        <f>#REF!</f>
        <v>#REF!</v>
      </c>
      <c r="J9" s="253"/>
      <c r="K9" s="252"/>
      <c r="L9"/>
      <c r="M9"/>
    </row>
    <row r="10" spans="1:13" ht="15" hidden="1" customHeight="1" x14ac:dyDescent="0.25">
      <c r="A10" s="11">
        <v>9009</v>
      </c>
      <c r="B10" s="10" t="s">
        <v>14</v>
      </c>
      <c r="C10" s="20"/>
      <c r="D10" s="21"/>
      <c r="E10" s="18"/>
      <c r="F10" s="19"/>
      <c r="G10" s="19"/>
      <c r="H10" s="19"/>
      <c r="I10" s="8" t="e">
        <f>#REF!</f>
        <v>#REF!</v>
      </c>
      <c r="J10" s="253"/>
      <c r="K10" s="252"/>
      <c r="L10"/>
      <c r="M10"/>
    </row>
    <row r="11" spans="1:13" ht="15" hidden="1" customHeight="1" x14ac:dyDescent="0.25">
      <c r="A11" s="11">
        <v>9004</v>
      </c>
      <c r="B11" s="10" t="s">
        <v>2</v>
      </c>
      <c r="C11" s="20"/>
      <c r="D11" s="21"/>
      <c r="E11" s="18"/>
      <c r="F11" s="19"/>
      <c r="G11" s="19"/>
      <c r="H11" s="19"/>
      <c r="I11" s="8" t="e">
        <f>#REF!</f>
        <v>#REF!</v>
      </c>
      <c r="J11" s="253"/>
      <c r="K11" s="252"/>
      <c r="L11"/>
      <c r="M11"/>
    </row>
    <row r="12" spans="1:13" ht="15" hidden="1" customHeight="1" x14ac:dyDescent="0.25">
      <c r="A12" s="11">
        <f>IF($E$1="A - PAAP Debris",9231,IF($E$1="A - Debris",9102,9001))</f>
        <v>9001</v>
      </c>
      <c r="B12" s="10" t="s">
        <v>1</v>
      </c>
      <c r="C12" s="20"/>
      <c r="D12" s="21"/>
      <c r="E12" s="18"/>
      <c r="F12" s="19"/>
      <c r="G12" s="19"/>
      <c r="H12" s="19"/>
      <c r="I12" s="8" t="e">
        <f>#REF!</f>
        <v>#REF!</v>
      </c>
      <c r="J12" s="253"/>
      <c r="K12" s="252"/>
      <c r="L12"/>
      <c r="M12"/>
    </row>
    <row r="13" spans="1:13" ht="15" hidden="1" customHeight="1" x14ac:dyDescent="0.25">
      <c r="A13" s="11">
        <f>IF(OR($E$1="A - Debris",$E$1="A - PAAP Debris",$E$1="B - EPM"),9025,9028)</f>
        <v>9028</v>
      </c>
      <c r="B13" s="10" t="s">
        <v>23</v>
      </c>
      <c r="C13" s="20" t="e">
        <f>#REF!</f>
        <v>#REF!</v>
      </c>
      <c r="D13" s="21" t="e">
        <f>#REF!</f>
        <v>#REF!</v>
      </c>
      <c r="E13" s="18"/>
      <c r="F13" s="19"/>
      <c r="G13" s="19"/>
      <c r="H13" s="19"/>
      <c r="I13" s="8" t="e">
        <f>#REF!</f>
        <v>#REF!</v>
      </c>
      <c r="J13" s="253"/>
      <c r="K13" s="252"/>
      <c r="L13"/>
      <c r="M13"/>
    </row>
    <row r="14" spans="1:13" ht="15" hidden="1" customHeight="1" x14ac:dyDescent="0.25">
      <c r="A14" s="11">
        <f>IF(OR($E$1="A - Debris",$E$1="A - PAAP Debris",$E$1="B - EPM"),9023,9026)</f>
        <v>9026</v>
      </c>
      <c r="B14" s="10" t="s">
        <v>24</v>
      </c>
      <c r="C14" s="20"/>
      <c r="D14" s="21"/>
      <c r="E14" s="18" t="e">
        <f>#REF!</f>
        <v>#REF!</v>
      </c>
      <c r="F14" s="19" t="e">
        <f>#REF!</f>
        <v>#REF!</v>
      </c>
      <c r="G14" s="19"/>
      <c r="H14" s="19"/>
      <c r="I14" s="8" t="e">
        <f>#REF!</f>
        <v>#REF!</v>
      </c>
      <c r="J14" s="253"/>
      <c r="K14" s="252"/>
      <c r="L14"/>
      <c r="M14"/>
    </row>
    <row r="15" spans="1:13" ht="15" hidden="1" customHeight="1" x14ac:dyDescent="0.25">
      <c r="A15" s="11">
        <f>IF(OR($E$1="A - Debris",$E$1="A - PAAP Debris",$E$1="B - EPM"),9024,9027)</f>
        <v>9027</v>
      </c>
      <c r="B15" s="10" t="s">
        <v>25</v>
      </c>
      <c r="C15" s="20"/>
      <c r="D15" s="21"/>
      <c r="E15" s="18"/>
      <c r="F15" s="19"/>
      <c r="G15" s="19"/>
      <c r="H15" s="19"/>
      <c r="I15" s="8" t="e">
        <f>#REF!</f>
        <v>#REF!</v>
      </c>
      <c r="J15" s="253"/>
      <c r="K15" s="252"/>
      <c r="L15"/>
      <c r="M15"/>
    </row>
    <row r="16" spans="1:13" x14ac:dyDescent="0.25">
      <c r="A16" s="11">
        <v>9905</v>
      </c>
      <c r="B16" s="10" t="s">
        <v>61</v>
      </c>
      <c r="C16" s="212">
        <f>'Initial PDA'!C25+'Joint PDA'!C25+'Submit RPA'!C25+'Grants Portal Access'!C25+'Applicant Briefing'!C25+'Exploratory Call'!C25+'Damage Inventory'!C25+'Recovery Scoping Meeting'!C25+Documentation!C25+'Project Formulation'!C25+'Hazard Mitigation Formulation'!C25+Correspondence!C25+'EEI Requests'!C25+'Site Inspections'!C25+'DDD Review'!C25+'Scoping &amp; Costing'!C25+'Project Review'!C25+RTM!C25+Payment!C25+'Special Consideration Review'!C25+'Completion Certification'!C25+'Quarterly Reports'!C25+'PS&amp;E Review'!C25+'Bid Tab Review'!C25+'Time Extension Request'!C25+'Project Closeout'!C25+Audits!C25+'Training PA'!C25+'Training GM'!C25+'Training Procurement'!C25+'Training EHP'!C25+Training!C25</f>
        <v>0</v>
      </c>
      <c r="D16" s="213">
        <f>'Initial PDA'!E25+'Joint PDA'!E25+'Submit RPA'!E25+'Grants Portal Access'!E25+'Applicant Briefing'!E25+'Exploratory Call'!E25+'Damage Inventory'!E25+'Recovery Scoping Meeting'!E25+Documentation!E25+'Project Formulation'!E25+'Hazard Mitigation Formulation'!E25+Correspondence!E25+'EEI Requests'!E25+'Site Inspections'!E25+'DDD Review'!E25+'Scoping &amp; Costing'!E25+'Project Review'!E25+RTM!E25+Payment!E25+'Special Consideration Review'!E25+'Completion Certification'!E25+'Quarterly Reports'!E25+'PS&amp;E Review'!E25+'Bid Tab Review'!E25+'Time Extension Request'!E25+'Project Closeout'!E25+Audits!E25+'Training PA'!E25+'Training GM'!E25+'Training Procurement'!E25+'Training EHP'!E25+Training!E25</f>
        <v>0</v>
      </c>
      <c r="E16" s="212">
        <f>'Initial PDA'!C35+'Joint PDA'!C35+'Submit RPA'!C35+'Grants Portal Access'!C35+'Applicant Briefing'!C35+'Exploratory Call'!C35+'Damage Inventory'!C35+'Recovery Scoping Meeting'!C35+Documentation!C35+'Project Formulation'!C35+'Hazard Mitigation Formulation'!C35+Correspondence!C35+'EEI Requests'!C35+'Site Inspections'!C35+'DDD Review'!C35+'Scoping &amp; Costing'!C35+'Project Review'!C35+RTM!C35+Payment!C35+'Special Consideration Review'!C35+'Completion Certification'!C35+'Quarterly Reports'!C35+'PS&amp;E Review'!C35+'Bid Tab Review'!C35+'Time Extension Request'!C35+'Project Closeout'!C35+Audits!C35+'Training PA'!C35+'Training GM'!C35+'Training Procurement'!C35+'Training EHP'!C35+Training!C35</f>
        <v>0</v>
      </c>
      <c r="F16" s="213">
        <f>'Initial PDA'!E35+'Joint PDA'!E35+'Submit RPA'!E35+'Grants Portal Access'!E35+'Applicant Briefing'!E35+'Exploratory Call'!E35+'Damage Inventory'!E35+'Recovery Scoping Meeting'!E35+Documentation!E35+'Project Formulation'!E35+'Hazard Mitigation Formulation'!E35+Correspondence!E35+'EEI Requests'!E35+'Site Inspections'!E35+'DDD Review'!E35+'Scoping &amp; Costing'!E35+'Project Review'!E35+RTM!E35+Payment!E35+'Special Consideration Review'!E35+'Completion Certification'!E35+'Quarterly Reports'!E35+'PS&amp;E Review'!E35+'Bid Tab Review'!E35+'Time Extension Request'!E35+'Project Closeout'!E35+Audits!E35+'Training PA'!E35+'Training GM'!E35+'Training Procurement'!E35+'Training EHP'!E35+Training!E35</f>
        <v>0</v>
      </c>
      <c r="G16" s="19"/>
      <c r="H16" s="211">
        <f>'Initial PDA'!C44+'Joint PDA'!C44+'Submit RPA'!C44+'Grants Portal Access'!C44+'Applicant Briefing'!C44+'Exploratory Call'!C44+'Damage Inventory'!C44+'Recovery Scoping Meeting'!C44+Documentation!C44+'Project Formulation'!C44+'Hazard Mitigation Formulation'!C44+Correspondence!C44+'EEI Requests'!C44+'Site Inspections'!C44+'DDD Review'!C44+'Scoping &amp; Costing'!C44+'Project Review'!C44+RTM!C44+Payment!C44+'Special Consideration Review'!C44+'Completion Certification'!C44+'Quarterly Reports'!C44+'PS&amp;E Review'!C44+'Bid Tab Review'!C44+'Time Extension Request'!C44+'Project Closeout'!C44+Audits!C44+'Training PA'!C44+'Training GM'!C44+'Training Procurement'!C44+'Training EHP'!C44+Training!C44</f>
        <v>0</v>
      </c>
      <c r="I16" s="259">
        <f>'Mgmt Cost Summary'!F41</f>
        <v>0</v>
      </c>
      <c r="J16" s="253"/>
      <c r="K16" s="252"/>
      <c r="L16"/>
      <c r="M16"/>
    </row>
    <row r="17" spans="1:13" s="2" customFormat="1" x14ac:dyDescent="0.25">
      <c r="A17" s="261" t="s">
        <v>3</v>
      </c>
      <c r="B17" s="262"/>
      <c r="C17" s="262"/>
      <c r="D17" s="262"/>
      <c r="E17" s="262"/>
      <c r="F17" s="262"/>
      <c r="G17" s="262"/>
      <c r="H17" s="262"/>
      <c r="I17" s="260"/>
      <c r="J17" s="253"/>
      <c r="K17" s="252"/>
      <c r="L17"/>
      <c r="M17"/>
    </row>
    <row r="18" spans="1:13" s="2" customFormat="1" x14ac:dyDescent="0.25">
      <c r="A18" s="13"/>
      <c r="B18" s="13"/>
      <c r="C18" s="13"/>
      <c r="D18" s="13"/>
      <c r="E18" s="13"/>
      <c r="F18" s="13"/>
      <c r="G18" s="13"/>
      <c r="H18" s="13"/>
      <c r="I18" s="14"/>
      <c r="K18"/>
      <c r="L18"/>
      <c r="M18"/>
    </row>
    <row r="19" spans="1:13" x14ac:dyDescent="0.25">
      <c r="A19" s="40"/>
      <c r="B19" s="40"/>
      <c r="C19" s="40"/>
      <c r="D19" s="40"/>
      <c r="E19" s="40"/>
      <c r="F19" s="40"/>
      <c r="G19" s="40"/>
      <c r="H19" s="40"/>
      <c r="I19" s="17"/>
      <c r="K19"/>
      <c r="L19"/>
      <c r="M19"/>
    </row>
    <row r="20" spans="1:13" ht="15" customHeight="1" x14ac:dyDescent="0.25">
      <c r="A20" s="261" t="s">
        <v>66</v>
      </c>
      <c r="B20" s="262"/>
      <c r="C20" s="262"/>
      <c r="D20" s="262"/>
      <c r="E20" s="262"/>
      <c r="F20" s="262"/>
      <c r="G20" s="262"/>
      <c r="H20" s="262"/>
      <c r="I20" s="263"/>
      <c r="K20"/>
      <c r="L20"/>
      <c r="M20"/>
    </row>
    <row r="21" spans="1:13" ht="15" customHeight="1" x14ac:dyDescent="0.25">
      <c r="A21" s="267" t="s">
        <v>6</v>
      </c>
      <c r="B21" s="247" t="s">
        <v>0</v>
      </c>
      <c r="C21" s="249" t="s">
        <v>8</v>
      </c>
      <c r="D21" s="249"/>
      <c r="E21" s="250" t="s">
        <v>9</v>
      </c>
      <c r="F21" s="251"/>
      <c r="G21" s="198"/>
      <c r="H21" s="199"/>
      <c r="I21" s="247" t="s">
        <v>4</v>
      </c>
      <c r="K21"/>
      <c r="L21"/>
      <c r="M21"/>
    </row>
    <row r="22" spans="1:13" ht="15" customHeight="1" x14ac:dyDescent="0.25">
      <c r="A22" s="268"/>
      <c r="B22" s="248"/>
      <c r="C22" s="41" t="s">
        <v>7</v>
      </c>
      <c r="D22" s="41" t="s">
        <v>5</v>
      </c>
      <c r="E22" s="9" t="s">
        <v>10</v>
      </c>
      <c r="F22" s="12" t="s">
        <v>5</v>
      </c>
      <c r="G22" s="12"/>
      <c r="H22" s="12"/>
      <c r="I22" s="248"/>
      <c r="K22"/>
      <c r="L22"/>
      <c r="M22"/>
    </row>
    <row r="23" spans="1:13" ht="15" customHeight="1" x14ac:dyDescent="0.25">
      <c r="A23" s="11">
        <v>9905</v>
      </c>
      <c r="B23" s="10" t="s">
        <v>61</v>
      </c>
      <c r="C23" s="20"/>
      <c r="D23" s="21"/>
      <c r="E23" s="18"/>
      <c r="F23" s="19"/>
      <c r="G23" s="19"/>
      <c r="H23" s="19"/>
      <c r="I23" s="257"/>
    </row>
    <row r="24" spans="1:13" ht="15" customHeight="1" x14ac:dyDescent="0.25">
      <c r="A24" s="261" t="s">
        <v>3</v>
      </c>
      <c r="B24" s="262"/>
      <c r="C24" s="262"/>
      <c r="D24" s="262"/>
      <c r="E24" s="262"/>
      <c r="F24" s="262"/>
      <c r="G24" s="262"/>
      <c r="H24" s="262"/>
      <c r="I24" s="258"/>
    </row>
    <row r="25" spans="1:13" ht="15" customHeight="1" x14ac:dyDescent="0.25">
      <c r="A25" s="2"/>
      <c r="J25" s="42"/>
    </row>
    <row r="27" spans="1:13" x14ac:dyDescent="0.25">
      <c r="A27" s="264" t="s">
        <v>63</v>
      </c>
      <c r="B27" s="265"/>
      <c r="C27" s="265"/>
      <c r="D27" s="265"/>
      <c r="E27" s="265"/>
      <c r="F27" s="265"/>
      <c r="G27" s="265"/>
      <c r="H27" s="265"/>
      <c r="I27" s="266"/>
    </row>
    <row r="28" spans="1:13" x14ac:dyDescent="0.25">
      <c r="A28" s="267" t="s">
        <v>6</v>
      </c>
      <c r="B28" s="247" t="s">
        <v>0</v>
      </c>
      <c r="C28" s="250" t="s">
        <v>8</v>
      </c>
      <c r="D28" s="251"/>
      <c r="E28" s="250" t="s">
        <v>9</v>
      </c>
      <c r="F28" s="251"/>
      <c r="G28" s="198"/>
      <c r="H28" s="199"/>
      <c r="I28" s="247" t="s">
        <v>4</v>
      </c>
    </row>
    <row r="29" spans="1:13" x14ac:dyDescent="0.25">
      <c r="A29" s="268"/>
      <c r="B29" s="248"/>
      <c r="C29" s="41" t="s">
        <v>7</v>
      </c>
      <c r="D29" s="41" t="s">
        <v>5</v>
      </c>
      <c r="E29" s="9" t="s">
        <v>10</v>
      </c>
      <c r="F29" s="12" t="s">
        <v>5</v>
      </c>
      <c r="G29" s="12"/>
      <c r="H29" s="12"/>
      <c r="I29" s="248"/>
    </row>
    <row r="30" spans="1:13" ht="15" hidden="1" customHeight="1" x14ac:dyDescent="0.25">
      <c r="A30" s="11">
        <f>IF($E$1="A - PAAP Debris",9226,IF(OR($E$1="A - Debris",$E$1="B - EPM"),"N/A",9007))</f>
        <v>9007</v>
      </c>
      <c r="B30" s="10" t="s">
        <v>11</v>
      </c>
      <c r="C30" s="20" t="e">
        <f>IF(A27="Input Damage Inventory Number",0,LOOKUP(A27,#REF!,#REF!))</f>
        <v>#REF!</v>
      </c>
      <c r="D30" s="21" t="e">
        <f>IF(A27="Input Damage Inventory Number",0,LOOKUP(A27,#REF!,#REF!))</f>
        <v>#REF!</v>
      </c>
      <c r="E30" s="18"/>
      <c r="F30" s="19"/>
      <c r="G30" s="19"/>
      <c r="H30" s="19"/>
      <c r="I30" s="8" t="e">
        <f>IF(OR($E$1="A - Debris",$E$1="B - EPM"),0,IF(A27="Input Damage Inventory Number",0,LOOKUP(A27,#REF!,#REF!)))</f>
        <v>#REF!</v>
      </c>
      <c r="J30" s="1" t="str">
        <f>IF(OR($E$1="A - Debris",$E$1="B - EPM"),"*","")</f>
        <v/>
      </c>
    </row>
    <row r="31" spans="1:13" ht="15" hidden="1" customHeight="1" x14ac:dyDescent="0.25">
      <c r="A31" s="11">
        <f>IF($E$1="A - PAAP Debris",9227,IF($E$1="A - Debris",9100,9007))</f>
        <v>9007</v>
      </c>
      <c r="B31" s="10" t="s">
        <v>12</v>
      </c>
      <c r="C31" s="20" t="e">
        <f>IF(A27="Input Damage Inventory Number",0,LOOKUP(A27,#REF!,#REF!)+LOOKUP(A27,#REF!,#REF!))</f>
        <v>#REF!</v>
      </c>
      <c r="D31" s="21" t="e">
        <f>IF(A27="Input Damage Inventory Number",0,LOOKUP(A27,#REF!,#REF!)+LOOKUP(A27,#REF!,#REF!))</f>
        <v>#REF!</v>
      </c>
      <c r="E31" s="18"/>
      <c r="F31" s="19"/>
      <c r="G31" s="19"/>
      <c r="H31" s="19"/>
      <c r="I31" s="8" t="e">
        <f>IF(A27="Input Damage Inventory Number",0,LOOKUP(A27,#REF!,#REF!)+LOOKUP(A27,#REF!,#REF!))</f>
        <v>#REF!</v>
      </c>
    </row>
    <row r="32" spans="1:13" ht="15" hidden="1" customHeight="1" x14ac:dyDescent="0.25">
      <c r="A32" s="11">
        <v>9008</v>
      </c>
      <c r="B32" s="10" t="s">
        <v>13</v>
      </c>
      <c r="C32" s="20"/>
      <c r="D32" s="21"/>
      <c r="E32" s="18" t="e">
        <f>IF(A27="Input Damage Inventory Number",0,LOOKUP(A27,#REF!,#REF!))</f>
        <v>#REF!</v>
      </c>
      <c r="F32" s="19" t="e">
        <f>IF(A27="Input Damage Inventory Number",0,LOOKUP(A27,#REF!,#REF!))</f>
        <v>#REF!</v>
      </c>
      <c r="G32" s="19"/>
      <c r="H32" s="19"/>
      <c r="I32" s="8" t="e">
        <f>IF(A27="Input Damage Inventory Number",0,LOOKUP(A27,#REF!,#REF!))</f>
        <v>#REF!</v>
      </c>
    </row>
    <row r="33" spans="1:16" ht="15" hidden="1" customHeight="1" x14ac:dyDescent="0.25">
      <c r="A33" s="11">
        <v>9009</v>
      </c>
      <c r="B33" s="10" t="s">
        <v>14</v>
      </c>
      <c r="C33" s="20"/>
      <c r="D33" s="21"/>
      <c r="E33" s="18"/>
      <c r="F33" s="19"/>
      <c r="G33" s="19"/>
      <c r="H33" s="19"/>
      <c r="I33" s="8" t="e">
        <f>IF(A27="Input Damage Inventory Number",0,LOOKUP(A27,#REF!,#REF!))</f>
        <v>#REF!</v>
      </c>
    </row>
    <row r="34" spans="1:16" ht="15" hidden="1" customHeight="1" x14ac:dyDescent="0.25">
      <c r="A34" s="11">
        <v>9004</v>
      </c>
      <c r="B34" s="10" t="s">
        <v>2</v>
      </c>
      <c r="C34" s="20"/>
      <c r="D34" s="21"/>
      <c r="E34" s="18"/>
      <c r="F34" s="19"/>
      <c r="G34" s="19"/>
      <c r="H34" s="19"/>
      <c r="I34" s="8" t="e">
        <f>IF(A27="Input Damage Inventory Number",0,LOOKUP(A27,#REF!,#REF!))</f>
        <v>#REF!</v>
      </c>
      <c r="K34" s="7"/>
      <c r="L34" s="7"/>
      <c r="M34" s="7"/>
      <c r="N34" s="7"/>
      <c r="O34" s="7"/>
      <c r="P34" s="7"/>
    </row>
    <row r="35" spans="1:16" hidden="1" x14ac:dyDescent="0.25">
      <c r="A35" s="11">
        <f>IF($E$1="A - PAAP Debris",9231,IF($E$1="A - Debris",9102,9001))</f>
        <v>9001</v>
      </c>
      <c r="B35" s="10" t="s">
        <v>1</v>
      </c>
      <c r="C35" s="20"/>
      <c r="D35" s="21"/>
      <c r="E35" s="18"/>
      <c r="F35" s="19"/>
      <c r="G35" s="19"/>
      <c r="H35" s="19"/>
      <c r="I35" s="8" t="e">
        <f>IF(A27="Input Damage Inventory Number",0,LOOKUP(A27,#REF!,#REF!))</f>
        <v>#REF!</v>
      </c>
      <c r="K35" s="7"/>
      <c r="L35" s="7"/>
      <c r="M35" s="7"/>
      <c r="N35" s="7"/>
      <c r="O35" s="7"/>
      <c r="P35" s="7"/>
    </row>
    <row r="36" spans="1:16" hidden="1" x14ac:dyDescent="0.25">
      <c r="A36" s="11">
        <f>IF(OR($E$1="A - Debris",$E$1="A - PAAP Debris",$E$1="B - EPM"),9025,9028)</f>
        <v>9028</v>
      </c>
      <c r="B36" s="10" t="s">
        <v>23</v>
      </c>
      <c r="C36" s="20" t="e">
        <f>#REF!</f>
        <v>#REF!</v>
      </c>
      <c r="D36" s="21" t="e">
        <f>#REF!</f>
        <v>#REF!</v>
      </c>
      <c r="E36" s="18"/>
      <c r="F36" s="19"/>
      <c r="G36" s="19"/>
      <c r="H36" s="19"/>
      <c r="I36" s="8" t="e">
        <f>IF(A27="Input Damage Inventory Number",0,LOOKUP(A27,#REF!,#REF!))</f>
        <v>#REF!</v>
      </c>
      <c r="K36" s="34"/>
      <c r="L36" s="34"/>
      <c r="M36" s="7"/>
      <c r="N36" s="7"/>
      <c r="O36" s="7"/>
      <c r="P36" s="7"/>
    </row>
    <row r="37" spans="1:16" hidden="1" x14ac:dyDescent="0.25">
      <c r="A37" s="11">
        <f>IF(OR($E$1="A - Debris",$E$1="A - PAAP Debris",$E$1="B - EPM"),9023,9026)</f>
        <v>9026</v>
      </c>
      <c r="B37" s="10" t="s">
        <v>24</v>
      </c>
      <c r="C37" s="20"/>
      <c r="D37" s="21"/>
      <c r="E37" s="18" t="e">
        <f>IF(A27="Input Damage Inventory Number",0,LOOKUP(A27,#REF!,#REF!))</f>
        <v>#REF!</v>
      </c>
      <c r="F37" s="19" t="e">
        <f>IF(A27="Input Damage Inventory Number",0,LOOKUP(A27,#REF!,#REF!))</f>
        <v>#REF!</v>
      </c>
      <c r="G37" s="19"/>
      <c r="H37" s="19"/>
      <c r="I37" s="8" t="e">
        <f>IF(A27="Input Damage Inventory Number",0,LOOKUP(A27,#REF!,#REF!))</f>
        <v>#REF!</v>
      </c>
      <c r="K37" s="34"/>
      <c r="L37" s="34"/>
      <c r="M37" s="7"/>
      <c r="N37" s="7"/>
      <c r="O37" s="7"/>
      <c r="P37" s="7"/>
    </row>
    <row r="38" spans="1:16" hidden="1" x14ac:dyDescent="0.25">
      <c r="A38" s="11">
        <f>IF(OR($E$1="A - Debris",$E$1="A - PAAP Debris",$E$1="B - EPM"),9024,9027)</f>
        <v>9027</v>
      </c>
      <c r="B38" s="10" t="s">
        <v>25</v>
      </c>
      <c r="C38" s="20"/>
      <c r="D38" s="21"/>
      <c r="E38" s="18"/>
      <c r="F38" s="19"/>
      <c r="G38" s="19"/>
      <c r="H38" s="19"/>
      <c r="I38" s="8" t="e">
        <f>IF(A27="Input Damage Inventory Number",0,LOOKUP(A27,#REF!,#REF!))</f>
        <v>#REF!</v>
      </c>
      <c r="K38" s="34"/>
      <c r="L38" s="34"/>
      <c r="M38" s="7"/>
      <c r="N38" s="7"/>
      <c r="O38" s="7"/>
      <c r="P38" s="7"/>
    </row>
    <row r="39" spans="1:16" x14ac:dyDescent="0.25">
      <c r="A39" s="11">
        <v>9905</v>
      </c>
      <c r="B39" s="10" t="str">
        <f>B16</f>
        <v>DRRA Sub -Recipient Management Costs</v>
      </c>
      <c r="C39" s="20" t="str">
        <f>IF($E$2="Yes",#REF!,"")</f>
        <v/>
      </c>
      <c r="D39" s="21" t="str">
        <f>IF($E$2="Yes",#REF!,"")</f>
        <v/>
      </c>
      <c r="E39" s="18" t="str">
        <f>IF($E$2="Yes",#REF!,"")</f>
        <v/>
      </c>
      <c r="F39" s="19" t="str">
        <f>IF($E$2="Yes",#REF!,"")</f>
        <v/>
      </c>
      <c r="G39" s="19"/>
      <c r="H39" s="19"/>
      <c r="I39" s="254">
        <f>I16*0.05</f>
        <v>0</v>
      </c>
      <c r="J39" s="256">
        <v>0.05</v>
      </c>
      <c r="K39" s="7"/>
      <c r="L39" s="7"/>
      <c r="M39" s="7"/>
      <c r="N39" s="7"/>
      <c r="O39" s="7"/>
      <c r="P39" s="7"/>
    </row>
    <row r="40" spans="1:16" x14ac:dyDescent="0.25">
      <c r="A40" s="261" t="s">
        <v>3</v>
      </c>
      <c r="B40" s="262"/>
      <c r="C40" s="262"/>
      <c r="D40" s="262"/>
      <c r="E40" s="262"/>
      <c r="F40" s="262"/>
      <c r="G40" s="262"/>
      <c r="H40" s="262"/>
      <c r="I40" s="255"/>
      <c r="J40" s="256"/>
      <c r="K40" s="7"/>
      <c r="L40" s="7"/>
      <c r="M40" s="7"/>
      <c r="N40" s="7"/>
      <c r="O40" s="7"/>
      <c r="P40" s="7"/>
    </row>
    <row r="42" spans="1:16" customFormat="1" x14ac:dyDescent="0.25"/>
    <row r="43" spans="1:16" x14ac:dyDescent="0.25">
      <c r="A43" s="62"/>
      <c r="B43" s="22"/>
      <c r="C43" s="244"/>
      <c r="D43" s="244"/>
      <c r="E43" s="244"/>
      <c r="F43" s="244"/>
      <c r="G43" s="197"/>
      <c r="H43" s="197"/>
      <c r="I43" s="22"/>
    </row>
    <row r="44" spans="1:16" x14ac:dyDescent="0.25">
      <c r="A44" s="62"/>
      <c r="B44" s="22"/>
      <c r="C44" s="23"/>
      <c r="D44" s="23"/>
      <c r="E44" s="23"/>
      <c r="F44" s="37"/>
      <c r="G44" s="37"/>
      <c r="H44" s="37"/>
      <c r="I44" s="22"/>
    </row>
    <row r="45" spans="1:16" x14ac:dyDescent="0.25">
      <c r="A45" s="36"/>
      <c r="B45" s="38"/>
      <c r="C45" s="20"/>
      <c r="D45" s="21"/>
      <c r="E45" s="20"/>
      <c r="F45" s="21"/>
      <c r="G45" s="21"/>
      <c r="H45" s="21"/>
      <c r="I45" s="34"/>
      <c r="J45" s="1" t="str">
        <f>IF(OR($E$1="A - Debris",$E$1="B - EPM"),"*","")</f>
        <v/>
      </c>
    </row>
    <row r="47" spans="1:16" x14ac:dyDescent="0.25">
      <c r="A47" s="36"/>
      <c r="B47" s="38"/>
      <c r="C47" s="20"/>
      <c r="D47" s="21"/>
      <c r="E47" s="20"/>
      <c r="F47" s="21"/>
      <c r="G47" s="21"/>
      <c r="H47" s="21"/>
      <c r="I47" s="34"/>
    </row>
    <row r="48" spans="1:16" x14ac:dyDescent="0.25">
      <c r="A48" s="36"/>
      <c r="B48" s="38"/>
      <c r="C48" s="20"/>
      <c r="D48" s="21"/>
      <c r="E48" s="20"/>
      <c r="F48" s="21"/>
      <c r="G48" s="21"/>
      <c r="H48" s="21"/>
      <c r="I48" s="34"/>
    </row>
    <row r="49" spans="1:16" x14ac:dyDescent="0.25">
      <c r="A49" s="36"/>
      <c r="B49" s="38"/>
      <c r="C49" s="20"/>
      <c r="D49" s="21"/>
      <c r="E49" s="20"/>
      <c r="F49" s="21"/>
      <c r="G49" s="21"/>
      <c r="H49" s="21"/>
      <c r="I49" s="34"/>
    </row>
    <row r="50" spans="1:16" x14ac:dyDescent="0.25">
      <c r="A50" s="36"/>
      <c r="B50" s="38"/>
      <c r="C50" s="20"/>
      <c r="D50" s="21"/>
      <c r="E50" s="20"/>
      <c r="F50" s="21"/>
      <c r="G50" s="21"/>
      <c r="H50" s="21"/>
      <c r="I50" s="34"/>
    </row>
    <row r="51" spans="1:16" x14ac:dyDescent="0.25">
      <c r="A51" s="36"/>
      <c r="B51" s="38"/>
      <c r="C51" s="20"/>
      <c r="D51" s="21"/>
      <c r="E51" s="20"/>
      <c r="F51" s="21"/>
      <c r="G51" s="21"/>
      <c r="H51" s="21"/>
      <c r="I51" s="34"/>
      <c r="K51" s="34"/>
      <c r="L51" s="34"/>
      <c r="M51" s="7"/>
      <c r="N51" s="7"/>
      <c r="O51" s="7"/>
      <c r="P51" s="7"/>
    </row>
    <row r="52" spans="1:16" x14ac:dyDescent="0.25">
      <c r="A52" s="36"/>
      <c r="B52" s="38"/>
      <c r="C52" s="20"/>
      <c r="D52" s="21"/>
      <c r="E52" s="20"/>
      <c r="F52" s="21"/>
      <c r="G52" s="21"/>
      <c r="H52" s="21"/>
      <c r="I52" s="34"/>
      <c r="K52" s="34"/>
      <c r="L52" s="34"/>
      <c r="M52" s="7"/>
      <c r="N52" s="7"/>
      <c r="O52" s="7"/>
      <c r="P52" s="7"/>
    </row>
    <row r="53" spans="1:16" x14ac:dyDescent="0.25">
      <c r="A53" s="36"/>
      <c r="B53" s="38"/>
      <c r="C53" s="20"/>
      <c r="D53" s="21"/>
      <c r="E53" s="20"/>
      <c r="F53" s="21"/>
      <c r="G53" s="21"/>
      <c r="H53" s="21"/>
      <c r="I53" s="34"/>
      <c r="K53" s="34"/>
      <c r="L53" s="34"/>
      <c r="M53" s="7"/>
      <c r="N53" s="7"/>
      <c r="O53" s="7"/>
      <c r="P53" s="7"/>
    </row>
    <row r="54" spans="1:16" x14ac:dyDescent="0.25">
      <c r="A54" s="244"/>
      <c r="B54" s="244"/>
      <c r="C54" s="244"/>
      <c r="D54" s="244"/>
      <c r="E54" s="244"/>
      <c r="F54" s="244"/>
      <c r="G54" s="197"/>
      <c r="H54" s="197"/>
      <c r="I54" s="14"/>
    </row>
    <row r="55" spans="1:16" x14ac:dyDescent="0.25">
      <c r="A55" s="39"/>
      <c r="B55" s="38"/>
      <c r="C55" s="36"/>
      <c r="D55" s="36"/>
      <c r="E55" s="36"/>
      <c r="F55" s="21"/>
      <c r="G55" s="21"/>
      <c r="H55" s="21"/>
      <c r="I55" s="38"/>
    </row>
    <row r="56" spans="1:16" x14ac:dyDescent="0.25">
      <c r="A56" s="245"/>
      <c r="B56" s="245"/>
      <c r="C56" s="245"/>
      <c r="D56" s="245"/>
      <c r="E56" s="245"/>
      <c r="F56" s="245"/>
      <c r="G56" s="245"/>
      <c r="H56" s="245"/>
      <c r="I56" s="245"/>
    </row>
    <row r="57" spans="1:16" x14ac:dyDescent="0.25">
      <c r="A57" s="246"/>
      <c r="B57" s="244"/>
      <c r="C57" s="244"/>
      <c r="D57" s="244"/>
      <c r="E57" s="244"/>
      <c r="F57" s="244"/>
      <c r="G57" s="197"/>
      <c r="H57" s="197"/>
      <c r="I57" s="244"/>
    </row>
    <row r="58" spans="1:16" x14ac:dyDescent="0.25">
      <c r="A58" s="246"/>
      <c r="B58" s="244"/>
      <c r="C58" s="23"/>
      <c r="D58" s="23"/>
      <c r="E58" s="23"/>
      <c r="F58" s="37"/>
      <c r="G58" s="37"/>
      <c r="H58" s="37"/>
      <c r="I58" s="244"/>
    </row>
    <row r="59" spans="1:16" x14ac:dyDescent="0.25">
      <c r="A59" s="36"/>
      <c r="B59" s="38"/>
      <c r="C59" s="20"/>
      <c r="D59" s="21"/>
      <c r="E59" s="20"/>
      <c r="F59" s="21"/>
      <c r="G59" s="21"/>
      <c r="H59" s="21"/>
      <c r="I59" s="34"/>
      <c r="J59" s="1" t="str">
        <f>IF(OR($E$1="A - Debris",$E$1="B - EPM"),"*","")</f>
        <v/>
      </c>
    </row>
    <row r="60" spans="1:16" x14ac:dyDescent="0.25">
      <c r="A60" s="36"/>
      <c r="B60" s="38"/>
      <c r="C60" s="20"/>
      <c r="D60" s="21"/>
      <c r="E60" s="20"/>
      <c r="F60" s="21"/>
      <c r="G60" s="21"/>
      <c r="H60" s="21"/>
      <c r="I60" s="34"/>
    </row>
    <row r="61" spans="1:16" x14ac:dyDescent="0.25">
      <c r="A61" s="36"/>
      <c r="B61" s="38"/>
      <c r="C61" s="20"/>
      <c r="D61" s="21"/>
      <c r="E61" s="20"/>
      <c r="F61" s="21"/>
      <c r="G61" s="21"/>
      <c r="H61" s="21"/>
      <c r="I61" s="34"/>
    </row>
    <row r="62" spans="1:16" x14ac:dyDescent="0.25">
      <c r="A62" s="36"/>
      <c r="B62" s="38"/>
      <c r="C62" s="20"/>
      <c r="D62" s="21"/>
      <c r="E62" s="20"/>
      <c r="F62" s="21"/>
      <c r="G62" s="21"/>
      <c r="H62" s="21"/>
      <c r="I62" s="34"/>
    </row>
    <row r="63" spans="1:16" x14ac:dyDescent="0.25">
      <c r="A63" s="36"/>
      <c r="B63" s="38"/>
      <c r="C63" s="20"/>
      <c r="D63" s="21"/>
      <c r="E63" s="20"/>
      <c r="F63" s="21"/>
      <c r="G63" s="21"/>
      <c r="H63" s="21"/>
      <c r="I63" s="34"/>
    </row>
    <row r="64" spans="1:16" x14ac:dyDescent="0.25">
      <c r="A64" s="36"/>
      <c r="B64" s="38"/>
      <c r="C64" s="20"/>
      <c r="D64" s="21"/>
      <c r="E64" s="20"/>
      <c r="F64" s="21"/>
      <c r="G64" s="21"/>
      <c r="H64" s="21"/>
      <c r="I64" s="34"/>
    </row>
    <row r="65" spans="1:16" x14ac:dyDescent="0.25">
      <c r="A65" s="36"/>
      <c r="B65" s="38"/>
      <c r="C65" s="20"/>
      <c r="D65" s="21"/>
      <c r="E65" s="20"/>
      <c r="F65" s="21"/>
      <c r="G65" s="21"/>
      <c r="H65" s="21"/>
      <c r="I65" s="34"/>
      <c r="K65" s="34"/>
      <c r="L65" s="34"/>
      <c r="M65" s="7"/>
      <c r="N65" s="7"/>
      <c r="O65" s="7"/>
      <c r="P65" s="7"/>
    </row>
    <row r="66" spans="1:16" x14ac:dyDescent="0.25">
      <c r="A66" s="36"/>
      <c r="B66" s="38"/>
      <c r="C66" s="20"/>
      <c r="D66" s="21"/>
      <c r="E66" s="20"/>
      <c r="F66" s="21"/>
      <c r="G66" s="21"/>
      <c r="H66" s="21"/>
      <c r="I66" s="34"/>
      <c r="K66" s="34"/>
      <c r="L66" s="34"/>
      <c r="M66" s="7"/>
      <c r="N66" s="7"/>
      <c r="O66" s="7"/>
      <c r="P66" s="7"/>
    </row>
    <row r="67" spans="1:16" x14ac:dyDescent="0.25">
      <c r="A67" s="36"/>
      <c r="B67" s="38"/>
      <c r="C67" s="20"/>
      <c r="D67" s="21"/>
      <c r="E67" s="20"/>
      <c r="F67" s="21"/>
      <c r="G67" s="21"/>
      <c r="H67" s="21"/>
      <c r="I67" s="34"/>
      <c r="K67" s="34"/>
      <c r="L67" s="34"/>
      <c r="M67" s="7"/>
      <c r="N67" s="7"/>
      <c r="O67" s="7"/>
      <c r="P67" s="7"/>
    </row>
    <row r="68" spans="1:16" x14ac:dyDescent="0.25">
      <c r="A68" s="244"/>
      <c r="B68" s="244"/>
      <c r="C68" s="244"/>
      <c r="D68" s="244"/>
      <c r="E68" s="244"/>
      <c r="F68" s="244"/>
      <c r="G68" s="197"/>
      <c r="H68" s="197"/>
      <c r="I68" s="14"/>
    </row>
    <row r="69" spans="1:16" x14ac:dyDescent="0.25">
      <c r="A69" s="39"/>
      <c r="B69" s="38"/>
      <c r="C69" s="36"/>
      <c r="D69" s="36"/>
      <c r="E69" s="36"/>
      <c r="F69" s="21"/>
      <c r="G69" s="21"/>
      <c r="H69" s="21"/>
      <c r="I69" s="38"/>
    </row>
    <row r="70" spans="1:16" x14ac:dyDescent="0.25">
      <c r="A70" s="245"/>
      <c r="B70" s="245"/>
      <c r="C70" s="245"/>
      <c r="D70" s="245"/>
      <c r="E70" s="245"/>
      <c r="F70" s="245"/>
      <c r="G70" s="245"/>
      <c r="H70" s="245"/>
      <c r="I70" s="245"/>
    </row>
    <row r="71" spans="1:16" x14ac:dyDescent="0.25">
      <c r="A71" s="246"/>
      <c r="B71" s="244"/>
      <c r="C71" s="244"/>
      <c r="D71" s="244"/>
      <c r="E71" s="244"/>
      <c r="F71" s="244"/>
      <c r="G71" s="197"/>
      <c r="H71" s="197"/>
      <c r="I71" s="244"/>
    </row>
    <row r="72" spans="1:16" x14ac:dyDescent="0.25">
      <c r="A72" s="246"/>
      <c r="B72" s="244"/>
      <c r="C72" s="23"/>
      <c r="D72" s="23"/>
      <c r="E72" s="23"/>
      <c r="F72" s="37"/>
      <c r="G72" s="37"/>
      <c r="H72" s="37"/>
      <c r="I72" s="244"/>
    </row>
    <row r="73" spans="1:16" x14ac:dyDescent="0.25">
      <c r="A73" s="36"/>
      <c r="B73" s="38"/>
      <c r="C73" s="20"/>
      <c r="D73" s="21"/>
      <c r="E73" s="20"/>
      <c r="F73" s="21"/>
      <c r="G73" s="21"/>
      <c r="H73" s="21"/>
      <c r="I73" s="34"/>
      <c r="J73" s="1" t="str">
        <f>IF(OR($E$1="A - Debris",$E$1="B - EPM"),"*","")</f>
        <v/>
      </c>
    </row>
    <row r="74" spans="1:16" x14ac:dyDescent="0.25">
      <c r="A74" s="36"/>
      <c r="B74" s="38"/>
      <c r="C74" s="20"/>
      <c r="D74" s="21"/>
      <c r="E74" s="20"/>
      <c r="F74" s="21"/>
      <c r="G74" s="21"/>
      <c r="H74" s="21"/>
      <c r="I74" s="34"/>
    </row>
    <row r="75" spans="1:16" x14ac:dyDescent="0.25">
      <c r="A75" s="36"/>
      <c r="B75" s="38"/>
      <c r="C75" s="20"/>
      <c r="D75" s="21"/>
      <c r="E75" s="20"/>
      <c r="F75" s="21"/>
      <c r="G75" s="21"/>
      <c r="H75" s="21"/>
      <c r="I75" s="34"/>
    </row>
    <row r="76" spans="1:16" x14ac:dyDescent="0.25">
      <c r="A76" s="36"/>
      <c r="B76" s="38"/>
      <c r="C76" s="20"/>
      <c r="D76" s="21"/>
      <c r="E76" s="20"/>
      <c r="F76" s="21"/>
      <c r="G76" s="21"/>
      <c r="H76" s="21"/>
      <c r="I76" s="34"/>
    </row>
    <row r="77" spans="1:16" x14ac:dyDescent="0.25">
      <c r="A77" s="36"/>
      <c r="B77" s="38"/>
      <c r="C77" s="20"/>
      <c r="D77" s="21"/>
      <c r="E77" s="20"/>
      <c r="F77" s="21"/>
      <c r="G77" s="21"/>
      <c r="H77" s="21"/>
      <c r="I77" s="34"/>
    </row>
    <row r="78" spans="1:16" x14ac:dyDescent="0.25">
      <c r="A78" s="36"/>
      <c r="B78" s="38"/>
      <c r="C78" s="20"/>
      <c r="D78" s="21"/>
      <c r="E78" s="20"/>
      <c r="F78" s="21"/>
      <c r="G78" s="21"/>
      <c r="H78" s="21"/>
      <c r="I78" s="34"/>
    </row>
    <row r="79" spans="1:16" x14ac:dyDescent="0.25">
      <c r="A79" s="36"/>
      <c r="B79" s="38"/>
      <c r="C79" s="20"/>
      <c r="D79" s="21"/>
      <c r="E79" s="20"/>
      <c r="F79" s="21"/>
      <c r="G79" s="21"/>
      <c r="H79" s="21"/>
      <c r="I79" s="34"/>
      <c r="K79" s="34"/>
      <c r="L79" s="34"/>
      <c r="M79" s="7"/>
      <c r="N79" s="7"/>
      <c r="O79" s="7"/>
      <c r="P79" s="7"/>
    </row>
    <row r="80" spans="1:16" x14ac:dyDescent="0.25">
      <c r="A80" s="36"/>
      <c r="B80" s="38"/>
      <c r="C80" s="20"/>
      <c r="D80" s="21"/>
      <c r="E80" s="20"/>
      <c r="F80" s="21"/>
      <c r="G80" s="21"/>
      <c r="H80" s="21"/>
      <c r="I80" s="34"/>
      <c r="K80" s="34"/>
      <c r="L80" s="34"/>
      <c r="M80" s="7"/>
      <c r="N80" s="7"/>
      <c r="O80" s="7"/>
      <c r="P80" s="7"/>
    </row>
    <row r="81" spans="1:16" x14ac:dyDescent="0.25">
      <c r="A81" s="36"/>
      <c r="B81" s="38"/>
      <c r="C81" s="20"/>
      <c r="D81" s="21"/>
      <c r="E81" s="20"/>
      <c r="F81" s="21"/>
      <c r="G81" s="21"/>
      <c r="H81" s="21"/>
      <c r="I81" s="34"/>
      <c r="K81" s="34"/>
      <c r="L81" s="34"/>
      <c r="M81" s="7"/>
      <c r="N81" s="7"/>
      <c r="O81" s="7"/>
      <c r="P81" s="7"/>
    </row>
    <row r="82" spans="1:16" x14ac:dyDescent="0.25">
      <c r="A82" s="244"/>
      <c r="B82" s="244"/>
      <c r="C82" s="244"/>
      <c r="D82" s="244"/>
      <c r="E82" s="244"/>
      <c r="F82" s="244"/>
      <c r="G82" s="197"/>
      <c r="H82" s="197"/>
      <c r="I82" s="14"/>
    </row>
    <row r="83" spans="1:16" x14ac:dyDescent="0.25">
      <c r="A83" s="39"/>
      <c r="B83" s="38"/>
      <c r="C83" s="36"/>
      <c r="D83" s="36"/>
      <c r="E83" s="36"/>
      <c r="F83" s="21"/>
      <c r="G83" s="21"/>
      <c r="H83" s="21"/>
      <c r="I83" s="38"/>
    </row>
    <row r="84" spans="1:16" x14ac:dyDescent="0.25">
      <c r="A84" s="245"/>
      <c r="B84" s="245"/>
      <c r="C84" s="245"/>
      <c r="D84" s="245"/>
      <c r="E84" s="245"/>
      <c r="F84" s="245"/>
      <c r="G84" s="245"/>
      <c r="H84" s="245"/>
      <c r="I84" s="245"/>
    </row>
    <row r="85" spans="1:16" x14ac:dyDescent="0.25">
      <c r="A85" s="246"/>
      <c r="B85" s="244"/>
      <c r="C85" s="244"/>
      <c r="D85" s="244"/>
      <c r="E85" s="244"/>
      <c r="F85" s="244"/>
      <c r="G85" s="197"/>
      <c r="H85" s="197"/>
      <c r="I85" s="244"/>
    </row>
    <row r="86" spans="1:16" x14ac:dyDescent="0.25">
      <c r="A86" s="246"/>
      <c r="B86" s="244"/>
      <c r="C86" s="23"/>
      <c r="D86" s="23"/>
      <c r="E86" s="23"/>
      <c r="F86" s="37"/>
      <c r="G86" s="37"/>
      <c r="H86" s="37"/>
      <c r="I86" s="244"/>
    </row>
    <row r="87" spans="1:16" x14ac:dyDescent="0.25">
      <c r="A87" s="36"/>
      <c r="B87" s="38"/>
      <c r="C87" s="20"/>
      <c r="D87" s="21"/>
      <c r="E87" s="20"/>
      <c r="F87" s="21"/>
      <c r="G87" s="21"/>
      <c r="H87" s="21"/>
      <c r="I87" s="34"/>
      <c r="J87" s="1" t="str">
        <f>IF(OR($E$1="A - Debris",$E$1="B - EPM"),"*","")</f>
        <v/>
      </c>
    </row>
    <row r="88" spans="1:16" x14ac:dyDescent="0.25">
      <c r="A88" s="36"/>
      <c r="B88" s="38"/>
      <c r="C88" s="20"/>
      <c r="D88" s="21"/>
      <c r="E88" s="20"/>
      <c r="F88" s="21"/>
      <c r="G88" s="21"/>
      <c r="H88" s="21"/>
      <c r="I88" s="34"/>
    </row>
    <row r="89" spans="1:16" x14ac:dyDescent="0.25">
      <c r="A89" s="36"/>
      <c r="B89" s="38"/>
      <c r="C89" s="20"/>
      <c r="D89" s="21"/>
      <c r="E89" s="20"/>
      <c r="F89" s="21"/>
      <c r="G89" s="21"/>
      <c r="H89" s="21"/>
      <c r="I89" s="34"/>
    </row>
    <row r="90" spans="1:16" x14ac:dyDescent="0.25">
      <c r="A90" s="36"/>
      <c r="B90" s="38"/>
      <c r="C90" s="20"/>
      <c r="D90" s="21"/>
      <c r="E90" s="20"/>
      <c r="F90" s="21"/>
      <c r="G90" s="21"/>
      <c r="H90" s="21"/>
      <c r="I90" s="34"/>
    </row>
    <row r="91" spans="1:16" x14ac:dyDescent="0.25">
      <c r="A91" s="36"/>
      <c r="B91" s="38"/>
      <c r="C91" s="20"/>
      <c r="D91" s="21"/>
      <c r="E91" s="20"/>
      <c r="F91" s="21"/>
      <c r="G91" s="21"/>
      <c r="H91" s="21"/>
      <c r="I91" s="34"/>
    </row>
    <row r="92" spans="1:16" x14ac:dyDescent="0.25">
      <c r="A92" s="36"/>
      <c r="B92" s="38"/>
      <c r="C92" s="20"/>
      <c r="D92" s="21"/>
      <c r="E92" s="20"/>
      <c r="F92" s="21"/>
      <c r="G92" s="21"/>
      <c r="H92" s="21"/>
      <c r="I92" s="34"/>
    </row>
    <row r="93" spans="1:16" x14ac:dyDescent="0.25">
      <c r="A93" s="36"/>
      <c r="B93" s="38"/>
      <c r="C93" s="20"/>
      <c r="D93" s="21"/>
      <c r="E93" s="20"/>
      <c r="F93" s="21"/>
      <c r="G93" s="21"/>
      <c r="H93" s="21"/>
      <c r="I93" s="34"/>
      <c r="K93" s="34"/>
      <c r="L93" s="34"/>
      <c r="M93" s="7"/>
      <c r="N93" s="7"/>
      <c r="O93" s="7"/>
      <c r="P93" s="7"/>
    </row>
    <row r="94" spans="1:16" x14ac:dyDescent="0.25">
      <c r="A94" s="36"/>
      <c r="B94" s="38"/>
      <c r="C94" s="20"/>
      <c r="D94" s="21"/>
      <c r="E94" s="20"/>
      <c r="F94" s="21"/>
      <c r="G94" s="21"/>
      <c r="H94" s="21"/>
      <c r="I94" s="34"/>
      <c r="K94" s="34"/>
      <c r="L94" s="34"/>
      <c r="M94" s="7"/>
      <c r="N94" s="7"/>
      <c r="O94" s="7"/>
      <c r="P94" s="7"/>
    </row>
    <row r="95" spans="1:16" x14ac:dyDescent="0.25">
      <c r="A95" s="36"/>
      <c r="B95" s="38"/>
      <c r="C95" s="20"/>
      <c r="D95" s="21"/>
      <c r="E95" s="20"/>
      <c r="F95" s="21"/>
      <c r="G95" s="21"/>
      <c r="H95" s="21"/>
      <c r="I95" s="34"/>
      <c r="K95" s="34"/>
      <c r="L95" s="34"/>
      <c r="M95" s="7"/>
      <c r="N95" s="7"/>
      <c r="O95" s="7"/>
      <c r="P95" s="7"/>
    </row>
    <row r="96" spans="1:16" x14ac:dyDescent="0.25">
      <c r="A96" s="244"/>
      <c r="B96" s="244"/>
      <c r="C96" s="244"/>
      <c r="D96" s="244"/>
      <c r="E96" s="244"/>
      <c r="F96" s="244"/>
      <c r="G96" s="197"/>
      <c r="H96" s="197"/>
      <c r="I96" s="14"/>
    </row>
    <row r="97" spans="1:9" x14ac:dyDescent="0.25">
      <c r="A97" s="39"/>
      <c r="B97" s="38"/>
      <c r="C97" s="36"/>
      <c r="D97" s="36"/>
      <c r="E97" s="36"/>
      <c r="F97" s="21"/>
      <c r="G97" s="21"/>
      <c r="H97" s="21"/>
      <c r="I97" s="38"/>
    </row>
    <row r="98" spans="1:9" x14ac:dyDescent="0.25">
      <c r="A98" s="245"/>
      <c r="B98" s="245"/>
      <c r="C98" s="245"/>
      <c r="D98" s="245"/>
      <c r="E98" s="245"/>
      <c r="F98" s="245"/>
      <c r="G98" s="245"/>
      <c r="H98" s="245"/>
      <c r="I98" s="245"/>
    </row>
    <row r="99" spans="1:9" x14ac:dyDescent="0.25">
      <c r="A99" s="246"/>
      <c r="B99" s="244"/>
      <c r="C99" s="244"/>
      <c r="D99" s="244"/>
      <c r="E99" s="244"/>
      <c r="F99" s="244"/>
      <c r="G99" s="197"/>
      <c r="H99" s="197"/>
      <c r="I99" s="244"/>
    </row>
    <row r="100" spans="1:9" x14ac:dyDescent="0.25">
      <c r="A100" s="246"/>
      <c r="B100" s="244"/>
      <c r="C100" s="23"/>
      <c r="D100" s="23"/>
      <c r="E100" s="23"/>
      <c r="F100" s="37"/>
      <c r="G100" s="37"/>
      <c r="H100" s="37"/>
      <c r="I100" s="244"/>
    </row>
    <row r="101" spans="1:9" x14ac:dyDescent="0.25">
      <c r="A101" s="36"/>
      <c r="B101" s="38"/>
      <c r="C101" s="20"/>
      <c r="D101" s="21"/>
      <c r="E101" s="20"/>
      <c r="F101" s="21"/>
      <c r="G101" s="21"/>
      <c r="H101" s="21"/>
      <c r="I101" s="34"/>
    </row>
    <row r="102" spans="1:9" x14ac:dyDescent="0.25">
      <c r="A102" s="36"/>
      <c r="B102" s="38"/>
      <c r="C102" s="20"/>
      <c r="D102" s="21"/>
      <c r="E102" s="20"/>
      <c r="F102" s="21"/>
      <c r="G102" s="21"/>
      <c r="H102" s="21"/>
      <c r="I102" s="34"/>
    </row>
    <row r="103" spans="1:9" x14ac:dyDescent="0.25">
      <c r="A103" s="36"/>
      <c r="B103" s="38"/>
      <c r="C103" s="20"/>
      <c r="D103" s="21"/>
      <c r="E103" s="20"/>
      <c r="F103" s="21"/>
      <c r="G103" s="21"/>
      <c r="H103" s="21"/>
      <c r="I103" s="34"/>
    </row>
    <row r="104" spans="1:9" x14ac:dyDescent="0.25">
      <c r="A104" s="36"/>
      <c r="B104" s="38"/>
      <c r="C104" s="20"/>
      <c r="D104" s="21"/>
      <c r="E104" s="20"/>
      <c r="F104" s="21"/>
      <c r="G104" s="21"/>
      <c r="H104" s="21"/>
      <c r="I104" s="34"/>
    </row>
    <row r="105" spans="1:9" x14ac:dyDescent="0.25">
      <c r="A105" s="36"/>
      <c r="B105" s="38"/>
      <c r="C105" s="20"/>
      <c r="D105" s="21"/>
      <c r="E105" s="20"/>
      <c r="F105" s="21"/>
      <c r="G105" s="21"/>
      <c r="H105" s="21"/>
      <c r="I105" s="34"/>
    </row>
    <row r="106" spans="1:9" x14ac:dyDescent="0.25">
      <c r="A106" s="36"/>
      <c r="B106" s="38"/>
      <c r="C106" s="20"/>
      <c r="D106" s="21"/>
      <c r="E106" s="20"/>
      <c r="F106" s="21"/>
      <c r="G106" s="21"/>
      <c r="H106" s="21"/>
      <c r="I106" s="34"/>
    </row>
    <row r="107" spans="1:9" x14ac:dyDescent="0.25">
      <c r="A107" s="36"/>
      <c r="B107" s="38"/>
      <c r="C107" s="20"/>
      <c r="D107" s="21"/>
      <c r="E107" s="20"/>
      <c r="F107" s="21"/>
      <c r="G107" s="21"/>
      <c r="H107" s="21"/>
      <c r="I107" s="34"/>
    </row>
    <row r="108" spans="1:9" x14ac:dyDescent="0.25">
      <c r="A108" s="36"/>
      <c r="B108" s="38"/>
      <c r="C108" s="20"/>
      <c r="D108" s="21"/>
      <c r="E108" s="20"/>
      <c r="F108" s="21"/>
      <c r="G108" s="21"/>
      <c r="H108" s="21"/>
      <c r="I108" s="34"/>
    </row>
    <row r="109" spans="1:9" x14ac:dyDescent="0.25">
      <c r="A109" s="36"/>
      <c r="B109" s="38"/>
      <c r="C109" s="20"/>
      <c r="D109" s="21"/>
      <c r="E109" s="20"/>
      <c r="F109" s="21"/>
      <c r="G109" s="21"/>
      <c r="H109" s="21"/>
      <c r="I109" s="34"/>
    </row>
    <row r="110" spans="1:9" x14ac:dyDescent="0.25">
      <c r="A110" s="244"/>
      <c r="B110" s="244"/>
      <c r="C110" s="244"/>
      <c r="D110" s="244"/>
      <c r="E110" s="244"/>
      <c r="F110" s="244"/>
      <c r="G110" s="197"/>
      <c r="H110" s="197"/>
      <c r="I110" s="14"/>
    </row>
    <row r="111" spans="1:9" x14ac:dyDescent="0.25">
      <c r="A111" s="39"/>
      <c r="B111" s="38"/>
      <c r="C111" s="36"/>
      <c r="D111" s="36"/>
      <c r="E111" s="36"/>
      <c r="F111" s="21"/>
      <c r="G111" s="21"/>
      <c r="H111" s="21"/>
      <c r="I111" s="38"/>
    </row>
    <row r="112" spans="1:9" x14ac:dyDescent="0.25">
      <c r="A112" s="245"/>
      <c r="B112" s="245"/>
      <c r="C112" s="245"/>
      <c r="D112" s="245"/>
      <c r="E112" s="245"/>
      <c r="F112" s="245"/>
      <c r="G112" s="245"/>
      <c r="H112" s="245"/>
      <c r="I112" s="245"/>
    </row>
    <row r="113" spans="1:9" x14ac:dyDescent="0.25">
      <c r="A113" s="246"/>
      <c r="B113" s="244"/>
      <c r="C113" s="244"/>
      <c r="D113" s="244"/>
      <c r="E113" s="244"/>
      <c r="F113" s="244"/>
      <c r="G113" s="197"/>
      <c r="H113" s="197"/>
      <c r="I113" s="244"/>
    </row>
    <row r="114" spans="1:9" x14ac:dyDescent="0.25">
      <c r="A114" s="246"/>
      <c r="B114" s="244"/>
      <c r="C114" s="23"/>
      <c r="D114" s="23"/>
      <c r="E114" s="23"/>
      <c r="F114" s="37"/>
      <c r="G114" s="37"/>
      <c r="H114" s="37"/>
      <c r="I114" s="244"/>
    </row>
    <row r="115" spans="1:9" x14ac:dyDescent="0.25">
      <c r="A115" s="36"/>
      <c r="B115" s="38"/>
      <c r="C115" s="20"/>
      <c r="D115" s="21"/>
      <c r="E115" s="20"/>
      <c r="F115" s="21"/>
      <c r="G115" s="21"/>
      <c r="H115" s="21"/>
      <c r="I115" s="34"/>
    </row>
    <row r="116" spans="1:9" x14ac:dyDescent="0.25">
      <c r="A116" s="36"/>
      <c r="B116" s="38"/>
      <c r="C116" s="20"/>
      <c r="D116" s="21"/>
      <c r="E116" s="20"/>
      <c r="F116" s="21"/>
      <c r="G116" s="21"/>
      <c r="H116" s="21"/>
      <c r="I116" s="34"/>
    </row>
    <row r="117" spans="1:9" x14ac:dyDescent="0.25">
      <c r="A117" s="36"/>
      <c r="B117" s="38"/>
      <c r="C117" s="20"/>
      <c r="D117" s="21"/>
      <c r="E117" s="20"/>
      <c r="F117" s="21"/>
      <c r="G117" s="21"/>
      <c r="H117" s="21"/>
      <c r="I117" s="34"/>
    </row>
    <row r="118" spans="1:9" x14ac:dyDescent="0.25">
      <c r="A118" s="36"/>
      <c r="B118" s="38"/>
      <c r="C118" s="20"/>
      <c r="D118" s="21"/>
      <c r="E118" s="20"/>
      <c r="F118" s="21"/>
      <c r="G118" s="21"/>
      <c r="H118" s="21"/>
      <c r="I118" s="34"/>
    </row>
    <row r="119" spans="1:9" x14ac:dyDescent="0.25">
      <c r="A119" s="36"/>
      <c r="B119" s="38"/>
      <c r="C119" s="20"/>
      <c r="D119" s="21"/>
      <c r="E119" s="20"/>
      <c r="F119" s="21"/>
      <c r="G119" s="21"/>
      <c r="H119" s="21"/>
      <c r="I119" s="34"/>
    </row>
    <row r="120" spans="1:9" x14ac:dyDescent="0.25">
      <c r="A120" s="36"/>
      <c r="B120" s="38"/>
      <c r="C120" s="20"/>
      <c r="D120" s="21"/>
      <c r="E120" s="20"/>
      <c r="F120" s="21"/>
      <c r="G120" s="21"/>
      <c r="H120" s="21"/>
      <c r="I120" s="34"/>
    </row>
    <row r="121" spans="1:9" x14ac:dyDescent="0.25">
      <c r="A121" s="36"/>
      <c r="B121" s="38"/>
      <c r="C121" s="20"/>
      <c r="D121" s="21"/>
      <c r="E121" s="20"/>
      <c r="F121" s="21"/>
      <c r="G121" s="21"/>
      <c r="H121" s="21"/>
      <c r="I121" s="34"/>
    </row>
    <row r="122" spans="1:9" x14ac:dyDescent="0.25">
      <c r="A122" s="36"/>
      <c r="B122" s="38"/>
      <c r="C122" s="20"/>
      <c r="D122" s="21"/>
      <c r="E122" s="20"/>
      <c r="F122" s="21"/>
      <c r="G122" s="21"/>
      <c r="H122" s="21"/>
      <c r="I122" s="34"/>
    </row>
    <row r="123" spans="1:9" x14ac:dyDescent="0.25">
      <c r="A123" s="36"/>
      <c r="B123" s="38"/>
      <c r="C123" s="20"/>
      <c r="D123" s="21"/>
      <c r="E123" s="20"/>
      <c r="F123" s="21"/>
      <c r="G123" s="21"/>
      <c r="H123" s="21"/>
      <c r="I123" s="34"/>
    </row>
    <row r="124" spans="1:9" x14ac:dyDescent="0.25">
      <c r="A124" s="244"/>
      <c r="B124" s="244"/>
      <c r="C124" s="244"/>
      <c r="D124" s="244"/>
      <c r="E124" s="244"/>
      <c r="F124" s="244"/>
      <c r="G124" s="197"/>
      <c r="H124" s="197"/>
      <c r="I124" s="14"/>
    </row>
    <row r="125" spans="1:9" x14ac:dyDescent="0.25">
      <c r="A125" s="39"/>
      <c r="B125" s="38"/>
      <c r="C125" s="36"/>
      <c r="D125" s="36"/>
      <c r="E125" s="36"/>
      <c r="F125" s="21"/>
      <c r="G125" s="21"/>
      <c r="H125" s="21"/>
      <c r="I125" s="38"/>
    </row>
    <row r="126" spans="1:9" x14ac:dyDescent="0.25">
      <c r="A126" s="245"/>
      <c r="B126" s="245"/>
      <c r="C126" s="245"/>
      <c r="D126" s="245"/>
      <c r="E126" s="245"/>
      <c r="F126" s="245"/>
      <c r="G126" s="245"/>
      <c r="H126" s="245"/>
      <c r="I126" s="245"/>
    </row>
    <row r="127" spans="1:9" x14ac:dyDescent="0.25">
      <c r="A127" s="246"/>
      <c r="B127" s="244"/>
      <c r="C127" s="244"/>
      <c r="D127" s="244"/>
      <c r="E127" s="244"/>
      <c r="F127" s="244"/>
      <c r="G127" s="197"/>
      <c r="H127" s="197"/>
      <c r="I127" s="244"/>
    </row>
    <row r="128" spans="1:9" x14ac:dyDescent="0.25">
      <c r="A128" s="246"/>
      <c r="B128" s="244"/>
      <c r="C128" s="23"/>
      <c r="D128" s="23"/>
      <c r="E128" s="23"/>
      <c r="F128" s="37"/>
      <c r="G128" s="37"/>
      <c r="H128" s="37"/>
      <c r="I128" s="244"/>
    </row>
    <row r="129" spans="1:9" x14ac:dyDescent="0.25">
      <c r="A129" s="36"/>
      <c r="B129" s="38"/>
      <c r="C129" s="20"/>
      <c r="D129" s="21"/>
      <c r="E129" s="20"/>
      <c r="F129" s="21"/>
      <c r="G129" s="21"/>
      <c r="H129" s="21"/>
      <c r="I129" s="34"/>
    </row>
    <row r="130" spans="1:9" x14ac:dyDescent="0.25">
      <c r="A130" s="36"/>
      <c r="B130" s="38"/>
      <c r="C130" s="20"/>
      <c r="D130" s="21"/>
      <c r="E130" s="20"/>
      <c r="F130" s="21"/>
      <c r="G130" s="21"/>
      <c r="H130" s="21"/>
      <c r="I130" s="34"/>
    </row>
    <row r="131" spans="1:9" x14ac:dyDescent="0.25">
      <c r="A131" s="36"/>
      <c r="B131" s="38"/>
      <c r="C131" s="20"/>
      <c r="D131" s="21"/>
      <c r="E131" s="20"/>
      <c r="F131" s="21"/>
      <c r="G131" s="21"/>
      <c r="H131" s="21"/>
      <c r="I131" s="34"/>
    </row>
    <row r="132" spans="1:9" x14ac:dyDescent="0.25">
      <c r="A132" s="36"/>
      <c r="B132" s="38"/>
      <c r="C132" s="20"/>
      <c r="D132" s="21"/>
      <c r="E132" s="20"/>
      <c r="F132" s="21"/>
      <c r="G132" s="21"/>
      <c r="H132" s="21"/>
      <c r="I132" s="34"/>
    </row>
    <row r="133" spans="1:9" x14ac:dyDescent="0.25">
      <c r="A133" s="36"/>
      <c r="B133" s="38"/>
      <c r="C133" s="20"/>
      <c r="D133" s="21"/>
      <c r="E133" s="20"/>
      <c r="F133" s="21"/>
      <c r="G133" s="21"/>
      <c r="H133" s="21"/>
      <c r="I133" s="34"/>
    </row>
    <row r="134" spans="1:9" x14ac:dyDescent="0.25">
      <c r="A134" s="36"/>
      <c r="B134" s="38"/>
      <c r="C134" s="20"/>
      <c r="D134" s="21"/>
      <c r="E134" s="20"/>
      <c r="F134" s="21"/>
      <c r="G134" s="21"/>
      <c r="H134" s="21"/>
      <c r="I134" s="34"/>
    </row>
    <row r="135" spans="1:9" x14ac:dyDescent="0.25">
      <c r="A135" s="36"/>
      <c r="B135" s="38"/>
      <c r="C135" s="20"/>
      <c r="D135" s="21"/>
      <c r="E135" s="20"/>
      <c r="F135" s="21"/>
      <c r="G135" s="21"/>
      <c r="H135" s="21"/>
      <c r="I135" s="34"/>
    </row>
    <row r="136" spans="1:9" x14ac:dyDescent="0.25">
      <c r="A136" s="36"/>
      <c r="B136" s="38"/>
      <c r="C136" s="20"/>
      <c r="D136" s="21"/>
      <c r="E136" s="20"/>
      <c r="F136" s="21"/>
      <c r="G136" s="21"/>
      <c r="H136" s="21"/>
      <c r="I136" s="34"/>
    </row>
    <row r="137" spans="1:9" x14ac:dyDescent="0.25">
      <c r="A137" s="36"/>
      <c r="B137" s="38"/>
      <c r="C137" s="20"/>
      <c r="D137" s="21"/>
      <c r="E137" s="20"/>
      <c r="F137" s="21"/>
      <c r="G137" s="21"/>
      <c r="H137" s="21"/>
      <c r="I137" s="34"/>
    </row>
    <row r="138" spans="1:9" x14ac:dyDescent="0.25">
      <c r="A138" s="244"/>
      <c r="B138" s="244"/>
      <c r="C138" s="244"/>
      <c r="D138" s="244"/>
      <c r="E138" s="244"/>
      <c r="F138" s="244"/>
      <c r="G138" s="197"/>
      <c r="H138" s="197"/>
      <c r="I138" s="14"/>
    </row>
    <row r="139" spans="1:9" x14ac:dyDescent="0.25">
      <c r="A139" s="39"/>
      <c r="B139" s="38"/>
      <c r="C139" s="36"/>
      <c r="D139" s="36"/>
      <c r="E139" s="36"/>
      <c r="F139" s="21"/>
      <c r="G139" s="21"/>
      <c r="H139" s="21"/>
      <c r="I139" s="38"/>
    </row>
    <row r="140" spans="1:9" x14ac:dyDescent="0.25">
      <c r="A140" s="245"/>
      <c r="B140" s="245"/>
      <c r="C140" s="245"/>
      <c r="D140" s="245"/>
      <c r="E140" s="245"/>
      <c r="F140" s="245"/>
      <c r="G140" s="245"/>
      <c r="H140" s="245"/>
      <c r="I140" s="245"/>
    </row>
    <row r="141" spans="1:9" x14ac:dyDescent="0.25">
      <c r="A141" s="246"/>
      <c r="B141" s="244"/>
      <c r="C141" s="244"/>
      <c r="D141" s="244"/>
      <c r="E141" s="244"/>
      <c r="F141" s="244"/>
      <c r="G141" s="197"/>
      <c r="H141" s="197"/>
      <c r="I141" s="244"/>
    </row>
    <row r="142" spans="1:9" x14ac:dyDescent="0.25">
      <c r="A142" s="246"/>
      <c r="B142" s="244"/>
      <c r="C142" s="23"/>
      <c r="D142" s="23"/>
      <c r="E142" s="23"/>
      <c r="F142" s="37"/>
      <c r="G142" s="37"/>
      <c r="H142" s="37"/>
      <c r="I142" s="244"/>
    </row>
    <row r="143" spans="1:9" x14ac:dyDescent="0.25">
      <c r="A143" s="36"/>
      <c r="B143" s="38"/>
      <c r="C143" s="20"/>
      <c r="D143" s="21"/>
      <c r="E143" s="20"/>
      <c r="F143" s="21"/>
      <c r="G143" s="21"/>
      <c r="H143" s="21"/>
      <c r="I143" s="34"/>
    </row>
    <row r="144" spans="1:9" x14ac:dyDescent="0.25">
      <c r="A144" s="36"/>
      <c r="B144" s="38"/>
      <c r="C144" s="20"/>
      <c r="D144" s="21"/>
      <c r="E144" s="20"/>
      <c r="F144" s="21"/>
      <c r="G144" s="21"/>
      <c r="H144" s="21"/>
      <c r="I144" s="34"/>
    </row>
    <row r="145" spans="1:9" x14ac:dyDescent="0.25">
      <c r="A145" s="36"/>
      <c r="B145" s="38"/>
      <c r="C145" s="20"/>
      <c r="D145" s="21"/>
      <c r="E145" s="20"/>
      <c r="F145" s="21"/>
      <c r="G145" s="21"/>
      <c r="H145" s="21"/>
      <c r="I145" s="34"/>
    </row>
    <row r="146" spans="1:9" x14ac:dyDescent="0.25">
      <c r="A146" s="36"/>
      <c r="B146" s="38"/>
      <c r="C146" s="20"/>
      <c r="D146" s="21"/>
      <c r="E146" s="20"/>
      <c r="F146" s="21"/>
      <c r="G146" s="21"/>
      <c r="H146" s="21"/>
      <c r="I146" s="34"/>
    </row>
    <row r="147" spans="1:9" x14ac:dyDescent="0.25">
      <c r="A147" s="36"/>
      <c r="B147" s="38"/>
      <c r="C147" s="20"/>
      <c r="D147" s="21"/>
      <c r="E147" s="20"/>
      <c r="F147" s="21"/>
      <c r="G147" s="21"/>
      <c r="H147" s="21"/>
      <c r="I147" s="34"/>
    </row>
    <row r="148" spans="1:9" x14ac:dyDescent="0.25">
      <c r="A148" s="36"/>
      <c r="B148" s="38"/>
      <c r="C148" s="20"/>
      <c r="D148" s="21"/>
      <c r="E148" s="20"/>
      <c r="F148" s="21"/>
      <c r="G148" s="21"/>
      <c r="H148" s="21"/>
      <c r="I148" s="34"/>
    </row>
    <row r="149" spans="1:9" x14ac:dyDescent="0.25">
      <c r="A149" s="36"/>
      <c r="B149" s="38"/>
      <c r="C149" s="20"/>
      <c r="D149" s="21"/>
      <c r="E149" s="20"/>
      <c r="F149" s="21"/>
      <c r="G149" s="21"/>
      <c r="H149" s="21"/>
      <c r="I149" s="34"/>
    </row>
    <row r="150" spans="1:9" x14ac:dyDescent="0.25">
      <c r="A150" s="36"/>
      <c r="B150" s="38"/>
      <c r="C150" s="20"/>
      <c r="D150" s="21"/>
      <c r="E150" s="20"/>
      <c r="F150" s="21"/>
      <c r="G150" s="21"/>
      <c r="H150" s="21"/>
      <c r="I150" s="34"/>
    </row>
    <row r="151" spans="1:9" x14ac:dyDescent="0.25">
      <c r="A151" s="36"/>
      <c r="B151" s="38"/>
      <c r="C151" s="20"/>
      <c r="D151" s="21"/>
      <c r="E151" s="20"/>
      <c r="F151" s="21"/>
      <c r="G151" s="21"/>
      <c r="H151" s="21"/>
      <c r="I151" s="34"/>
    </row>
    <row r="152" spans="1:9" x14ac:dyDescent="0.25">
      <c r="A152" s="244"/>
      <c r="B152" s="244"/>
      <c r="C152" s="244"/>
      <c r="D152" s="244"/>
      <c r="E152" s="244"/>
      <c r="F152" s="244"/>
      <c r="G152" s="197"/>
      <c r="H152" s="197"/>
      <c r="I152" s="14"/>
    </row>
    <row r="153" spans="1:9" x14ac:dyDescent="0.25">
      <c r="A153" s="39"/>
      <c r="B153" s="38"/>
      <c r="C153" s="36"/>
      <c r="D153" s="36"/>
      <c r="E153" s="36"/>
      <c r="F153" s="21"/>
      <c r="G153" s="21"/>
      <c r="H153" s="21"/>
      <c r="I153" s="38"/>
    </row>
    <row r="154" spans="1:9" x14ac:dyDescent="0.25">
      <c r="A154" s="245"/>
      <c r="B154" s="245"/>
      <c r="C154" s="245"/>
      <c r="D154" s="245"/>
      <c r="E154" s="245"/>
      <c r="F154" s="245"/>
      <c r="G154" s="245"/>
      <c r="H154" s="245"/>
      <c r="I154" s="245"/>
    </row>
    <row r="155" spans="1:9" x14ac:dyDescent="0.25">
      <c r="A155" s="246"/>
      <c r="B155" s="244"/>
      <c r="C155" s="244"/>
      <c r="D155" s="244"/>
      <c r="E155" s="244"/>
      <c r="F155" s="244"/>
      <c r="G155" s="197"/>
      <c r="H155" s="197"/>
      <c r="I155" s="244"/>
    </row>
    <row r="156" spans="1:9" x14ac:dyDescent="0.25">
      <c r="A156" s="246"/>
      <c r="B156" s="244"/>
      <c r="C156" s="23"/>
      <c r="D156" s="23"/>
      <c r="E156" s="23"/>
      <c r="F156" s="37"/>
      <c r="G156" s="37"/>
      <c r="H156" s="37"/>
      <c r="I156" s="244"/>
    </row>
    <row r="157" spans="1:9" x14ac:dyDescent="0.25">
      <c r="A157" s="36"/>
      <c r="B157" s="38"/>
      <c r="C157" s="20"/>
      <c r="D157" s="21"/>
      <c r="E157" s="20"/>
      <c r="F157" s="21"/>
      <c r="G157" s="21"/>
      <c r="H157" s="21"/>
      <c r="I157" s="34"/>
    </row>
    <row r="158" spans="1:9" x14ac:dyDescent="0.25">
      <c r="A158" s="36"/>
      <c r="B158" s="38"/>
      <c r="C158" s="20"/>
      <c r="D158" s="21"/>
      <c r="E158" s="20"/>
      <c r="F158" s="21"/>
      <c r="G158" s="21"/>
      <c r="H158" s="21"/>
      <c r="I158" s="34"/>
    </row>
    <row r="159" spans="1:9" x14ac:dyDescent="0.25">
      <c r="A159" s="36"/>
      <c r="B159" s="38"/>
      <c r="C159" s="20"/>
      <c r="D159" s="21"/>
      <c r="E159" s="20"/>
      <c r="F159" s="21"/>
      <c r="G159" s="21"/>
      <c r="H159" s="21"/>
      <c r="I159" s="34"/>
    </row>
    <row r="160" spans="1:9" x14ac:dyDescent="0.25">
      <c r="A160" s="36"/>
      <c r="B160" s="38"/>
      <c r="C160" s="20"/>
      <c r="D160" s="21"/>
      <c r="E160" s="20"/>
      <c r="F160" s="21"/>
      <c r="G160" s="21"/>
      <c r="H160" s="21"/>
      <c r="I160" s="34"/>
    </row>
    <row r="161" spans="1:9" x14ac:dyDescent="0.25">
      <c r="A161" s="36"/>
      <c r="B161" s="38"/>
      <c r="C161" s="20"/>
      <c r="D161" s="21"/>
      <c r="E161" s="20"/>
      <c r="F161" s="21"/>
      <c r="G161" s="21"/>
      <c r="H161" s="21"/>
      <c r="I161" s="34"/>
    </row>
    <row r="162" spans="1:9" x14ac:dyDescent="0.25">
      <c r="A162" s="36"/>
      <c r="B162" s="38"/>
      <c r="C162" s="20"/>
      <c r="D162" s="21"/>
      <c r="E162" s="20"/>
      <c r="F162" s="21"/>
      <c r="G162" s="21"/>
      <c r="H162" s="21"/>
      <c r="I162" s="34"/>
    </row>
    <row r="163" spans="1:9" x14ac:dyDescent="0.25">
      <c r="A163" s="36"/>
      <c r="B163" s="38"/>
      <c r="C163" s="20"/>
      <c r="D163" s="21"/>
      <c r="E163" s="20"/>
      <c r="F163" s="21"/>
      <c r="G163" s="21"/>
      <c r="H163" s="21"/>
      <c r="I163" s="34"/>
    </row>
    <row r="164" spans="1:9" x14ac:dyDescent="0.25">
      <c r="A164" s="36"/>
      <c r="B164" s="38"/>
      <c r="C164" s="20"/>
      <c r="D164" s="21"/>
      <c r="E164" s="20"/>
      <c r="F164" s="21"/>
      <c r="G164" s="21"/>
      <c r="H164" s="21"/>
      <c r="I164" s="34"/>
    </row>
    <row r="165" spans="1:9" x14ac:dyDescent="0.25">
      <c r="A165" s="36"/>
      <c r="B165" s="38"/>
      <c r="C165" s="20"/>
      <c r="D165" s="21"/>
      <c r="E165" s="20"/>
      <c r="F165" s="21"/>
      <c r="G165" s="21"/>
      <c r="H165" s="21"/>
      <c r="I165" s="34"/>
    </row>
    <row r="166" spans="1:9" x14ac:dyDescent="0.25">
      <c r="A166" s="244"/>
      <c r="B166" s="244"/>
      <c r="C166" s="244"/>
      <c r="D166" s="244"/>
      <c r="E166" s="244"/>
      <c r="F166" s="244"/>
      <c r="G166" s="197"/>
      <c r="H166" s="197"/>
      <c r="I166" s="14"/>
    </row>
    <row r="167" spans="1:9" x14ac:dyDescent="0.25">
      <c r="A167" s="39"/>
      <c r="B167" s="38"/>
      <c r="C167" s="36"/>
      <c r="D167" s="36"/>
      <c r="E167" s="36"/>
      <c r="F167" s="21"/>
      <c r="G167" s="21"/>
      <c r="H167" s="21"/>
      <c r="I167" s="38"/>
    </row>
    <row r="168" spans="1:9" x14ac:dyDescent="0.25">
      <c r="A168" s="245"/>
      <c r="B168" s="245"/>
      <c r="C168" s="245"/>
      <c r="D168" s="245"/>
      <c r="E168" s="245"/>
      <c r="F168" s="245"/>
      <c r="G168" s="245"/>
      <c r="H168" s="245"/>
      <c r="I168" s="245"/>
    </row>
    <row r="169" spans="1:9" x14ac:dyDescent="0.25">
      <c r="A169" s="246"/>
      <c r="B169" s="244"/>
      <c r="C169" s="244"/>
      <c r="D169" s="244"/>
      <c r="E169" s="244"/>
      <c r="F169" s="244"/>
      <c r="G169" s="197"/>
      <c r="H169" s="197"/>
      <c r="I169" s="244"/>
    </row>
    <row r="170" spans="1:9" x14ac:dyDescent="0.25">
      <c r="A170" s="246"/>
      <c r="B170" s="244"/>
      <c r="C170" s="23"/>
      <c r="D170" s="23"/>
      <c r="E170" s="23"/>
      <c r="F170" s="37"/>
      <c r="G170" s="37"/>
      <c r="H170" s="37"/>
      <c r="I170" s="244"/>
    </row>
    <row r="171" spans="1:9" x14ac:dyDescent="0.25">
      <c r="A171" s="36"/>
      <c r="B171" s="38"/>
      <c r="C171" s="20"/>
      <c r="D171" s="21"/>
      <c r="E171" s="20"/>
      <c r="F171" s="21"/>
      <c r="G171" s="21"/>
      <c r="H171" s="21"/>
      <c r="I171" s="34"/>
    </row>
    <row r="172" spans="1:9" x14ac:dyDescent="0.25">
      <c r="A172" s="36"/>
      <c r="B172" s="38"/>
      <c r="C172" s="20"/>
      <c r="D172" s="21"/>
      <c r="E172" s="20"/>
      <c r="F172" s="21"/>
      <c r="G172" s="21"/>
      <c r="H172" s="21"/>
      <c r="I172" s="34"/>
    </row>
    <row r="173" spans="1:9" x14ac:dyDescent="0.25">
      <c r="A173" s="36"/>
      <c r="B173" s="38"/>
      <c r="C173" s="20"/>
      <c r="D173" s="21"/>
      <c r="E173" s="20"/>
      <c r="F173" s="21"/>
      <c r="G173" s="21"/>
      <c r="H173" s="21"/>
      <c r="I173" s="34"/>
    </row>
    <row r="174" spans="1:9" x14ac:dyDescent="0.25">
      <c r="A174" s="36"/>
      <c r="B174" s="38"/>
      <c r="C174" s="20"/>
      <c r="D174" s="21"/>
      <c r="E174" s="20"/>
      <c r="F174" s="21"/>
      <c r="G174" s="21"/>
      <c r="H174" s="21"/>
      <c r="I174" s="34"/>
    </row>
    <row r="175" spans="1:9" x14ac:dyDescent="0.25">
      <c r="A175" s="36"/>
      <c r="B175" s="38"/>
      <c r="C175" s="20"/>
      <c r="D175" s="21"/>
      <c r="E175" s="20"/>
      <c r="F175" s="21"/>
      <c r="G175" s="21"/>
      <c r="H175" s="21"/>
      <c r="I175" s="34"/>
    </row>
    <row r="176" spans="1:9" x14ac:dyDescent="0.25">
      <c r="A176" s="36"/>
      <c r="B176" s="38"/>
      <c r="C176" s="20"/>
      <c r="D176" s="21"/>
      <c r="E176" s="20"/>
      <c r="F176" s="21"/>
      <c r="G176" s="21"/>
      <c r="H176" s="21"/>
      <c r="I176" s="34"/>
    </row>
    <row r="177" spans="1:9" x14ac:dyDescent="0.25">
      <c r="A177" s="36"/>
      <c r="B177" s="38"/>
      <c r="C177" s="20"/>
      <c r="D177" s="21"/>
      <c r="E177" s="20"/>
      <c r="F177" s="21"/>
      <c r="G177" s="21"/>
      <c r="H177" s="21"/>
      <c r="I177" s="34"/>
    </row>
    <row r="178" spans="1:9" x14ac:dyDescent="0.25">
      <c r="A178" s="36"/>
      <c r="B178" s="38"/>
      <c r="C178" s="20"/>
      <c r="D178" s="21"/>
      <c r="E178" s="20"/>
      <c r="F178" s="21"/>
      <c r="G178" s="21"/>
      <c r="H178" s="21"/>
      <c r="I178" s="34"/>
    </row>
    <row r="179" spans="1:9" x14ac:dyDescent="0.25">
      <c r="A179" s="36"/>
      <c r="B179" s="38"/>
      <c r="C179" s="20"/>
      <c r="D179" s="21"/>
      <c r="E179" s="20"/>
      <c r="F179" s="21"/>
      <c r="G179" s="21"/>
      <c r="H179" s="21"/>
      <c r="I179" s="34"/>
    </row>
    <row r="180" spans="1:9" x14ac:dyDescent="0.25">
      <c r="A180" s="244"/>
      <c r="B180" s="244"/>
      <c r="C180" s="244"/>
      <c r="D180" s="244"/>
      <c r="E180" s="244"/>
      <c r="F180" s="244"/>
      <c r="G180" s="197"/>
      <c r="H180" s="197"/>
      <c r="I180" s="14"/>
    </row>
    <row r="181" spans="1:9" x14ac:dyDescent="0.25">
      <c r="A181" s="39"/>
      <c r="B181" s="38"/>
      <c r="C181" s="36"/>
      <c r="D181" s="36"/>
      <c r="E181" s="36"/>
      <c r="F181" s="21"/>
      <c r="G181" s="21"/>
      <c r="H181" s="21"/>
      <c r="I181" s="38"/>
    </row>
    <row r="182" spans="1:9" x14ac:dyDescent="0.25">
      <c r="A182" s="245"/>
      <c r="B182" s="245"/>
      <c r="C182" s="245"/>
      <c r="D182" s="245"/>
      <c r="E182" s="245"/>
      <c r="F182" s="245"/>
      <c r="G182" s="245"/>
      <c r="H182" s="245"/>
      <c r="I182" s="245"/>
    </row>
    <row r="183" spans="1:9" x14ac:dyDescent="0.25">
      <c r="A183" s="246"/>
      <c r="B183" s="244"/>
      <c r="C183" s="244"/>
      <c r="D183" s="244"/>
      <c r="E183" s="244"/>
      <c r="F183" s="244"/>
      <c r="G183" s="197"/>
      <c r="H183" s="197"/>
      <c r="I183" s="244"/>
    </row>
    <row r="184" spans="1:9" x14ac:dyDescent="0.25">
      <c r="A184" s="246"/>
      <c r="B184" s="244"/>
      <c r="C184" s="23"/>
      <c r="D184" s="23"/>
      <c r="E184" s="23"/>
      <c r="F184" s="37"/>
      <c r="G184" s="37"/>
      <c r="H184" s="37"/>
      <c r="I184" s="244"/>
    </row>
    <row r="185" spans="1:9" x14ac:dyDescent="0.25">
      <c r="A185" s="36"/>
      <c r="B185" s="38"/>
      <c r="C185" s="20"/>
      <c r="D185" s="21"/>
      <c r="E185" s="20"/>
      <c r="F185" s="21"/>
      <c r="G185" s="21"/>
      <c r="H185" s="21"/>
      <c r="I185" s="34"/>
    </row>
    <row r="186" spans="1:9" x14ac:dyDescent="0.25">
      <c r="A186" s="36"/>
      <c r="B186" s="38"/>
      <c r="C186" s="20"/>
      <c r="D186" s="21"/>
      <c r="E186" s="20"/>
      <c r="F186" s="21"/>
      <c r="G186" s="21"/>
      <c r="H186" s="21"/>
      <c r="I186" s="34"/>
    </row>
    <row r="187" spans="1:9" x14ac:dyDescent="0.25">
      <c r="A187" s="36"/>
      <c r="B187" s="38"/>
      <c r="C187" s="20"/>
      <c r="D187" s="21"/>
      <c r="E187" s="20"/>
      <c r="F187" s="21"/>
      <c r="G187" s="21"/>
      <c r="H187" s="21"/>
      <c r="I187" s="34"/>
    </row>
    <row r="188" spans="1:9" x14ac:dyDescent="0.25">
      <c r="A188" s="36"/>
      <c r="B188" s="38"/>
      <c r="C188" s="20"/>
      <c r="D188" s="21"/>
      <c r="E188" s="20"/>
      <c r="F188" s="21"/>
      <c r="G188" s="21"/>
      <c r="H188" s="21"/>
      <c r="I188" s="34"/>
    </row>
    <row r="189" spans="1:9" x14ac:dyDescent="0.25">
      <c r="A189" s="36"/>
      <c r="B189" s="38"/>
      <c r="C189" s="20"/>
      <c r="D189" s="21"/>
      <c r="E189" s="20"/>
      <c r="F189" s="21"/>
      <c r="G189" s="21"/>
      <c r="H189" s="21"/>
      <c r="I189" s="34"/>
    </row>
    <row r="190" spans="1:9" x14ac:dyDescent="0.25">
      <c r="A190" s="36"/>
      <c r="B190" s="38"/>
      <c r="C190" s="20"/>
      <c r="D190" s="21"/>
      <c r="E190" s="20"/>
      <c r="F190" s="21"/>
      <c r="G190" s="21"/>
      <c r="H190" s="21"/>
      <c r="I190" s="34"/>
    </row>
    <row r="191" spans="1:9" x14ac:dyDescent="0.25">
      <c r="A191" s="36"/>
      <c r="B191" s="38"/>
      <c r="C191" s="20"/>
      <c r="D191" s="21"/>
      <c r="E191" s="20"/>
      <c r="F191" s="21"/>
      <c r="G191" s="21"/>
      <c r="H191" s="21"/>
      <c r="I191" s="34"/>
    </row>
    <row r="192" spans="1:9" x14ac:dyDescent="0.25">
      <c r="A192" s="36"/>
      <c r="B192" s="38"/>
      <c r="C192" s="20"/>
      <c r="D192" s="21"/>
      <c r="E192" s="20"/>
      <c r="F192" s="21"/>
      <c r="G192" s="21"/>
      <c r="H192" s="21"/>
      <c r="I192" s="34"/>
    </row>
    <row r="193" spans="1:9" x14ac:dyDescent="0.25">
      <c r="A193" s="36"/>
      <c r="B193" s="38"/>
      <c r="C193" s="20"/>
      <c r="D193" s="21"/>
      <c r="E193" s="20"/>
      <c r="F193" s="21"/>
      <c r="G193" s="21"/>
      <c r="H193" s="21"/>
      <c r="I193" s="34"/>
    </row>
    <row r="194" spans="1:9" x14ac:dyDescent="0.25">
      <c r="A194" s="244"/>
      <c r="B194" s="244"/>
      <c r="C194" s="244"/>
      <c r="D194" s="244"/>
      <c r="E194" s="244"/>
      <c r="F194" s="244"/>
      <c r="G194" s="197"/>
      <c r="H194" s="197"/>
      <c r="I194" s="14"/>
    </row>
    <row r="195" spans="1:9" x14ac:dyDescent="0.25">
      <c r="A195" s="39"/>
      <c r="B195" s="38"/>
      <c r="C195" s="36"/>
      <c r="D195" s="36"/>
      <c r="E195" s="36"/>
      <c r="F195" s="21"/>
      <c r="G195" s="21"/>
      <c r="H195" s="21"/>
      <c r="I195" s="38"/>
    </row>
    <row r="196" spans="1:9" x14ac:dyDescent="0.25">
      <c r="A196" s="245"/>
      <c r="B196" s="245"/>
      <c r="C196" s="245"/>
      <c r="D196" s="245"/>
      <c r="E196" s="245"/>
      <c r="F196" s="245"/>
      <c r="G196" s="245"/>
      <c r="H196" s="245"/>
      <c r="I196" s="245"/>
    </row>
    <row r="197" spans="1:9" x14ac:dyDescent="0.25">
      <c r="A197" s="246"/>
      <c r="B197" s="244"/>
      <c r="C197" s="244"/>
      <c r="D197" s="244"/>
      <c r="E197" s="244"/>
      <c r="F197" s="244"/>
      <c r="G197" s="197"/>
      <c r="H197" s="197"/>
      <c r="I197" s="244"/>
    </row>
    <row r="198" spans="1:9" x14ac:dyDescent="0.25">
      <c r="A198" s="246"/>
      <c r="B198" s="244"/>
      <c r="C198" s="23"/>
      <c r="D198" s="23"/>
      <c r="E198" s="23"/>
      <c r="F198" s="37"/>
      <c r="G198" s="37"/>
      <c r="H198" s="37"/>
      <c r="I198" s="244"/>
    </row>
    <row r="199" spans="1:9" x14ac:dyDescent="0.25">
      <c r="A199" s="36"/>
      <c r="B199" s="38"/>
      <c r="C199" s="20"/>
      <c r="D199" s="21"/>
      <c r="E199" s="20"/>
      <c r="F199" s="21"/>
      <c r="G199" s="21"/>
      <c r="H199" s="21"/>
      <c r="I199" s="34"/>
    </row>
    <row r="200" spans="1:9" x14ac:dyDescent="0.25">
      <c r="A200" s="36"/>
      <c r="B200" s="38"/>
      <c r="C200" s="20"/>
      <c r="D200" s="21"/>
      <c r="E200" s="20"/>
      <c r="F200" s="21"/>
      <c r="G200" s="21"/>
      <c r="H200" s="21"/>
      <c r="I200" s="34"/>
    </row>
    <row r="201" spans="1:9" x14ac:dyDescent="0.25">
      <c r="A201" s="36"/>
      <c r="B201" s="38"/>
      <c r="C201" s="20"/>
      <c r="D201" s="21"/>
      <c r="E201" s="20"/>
      <c r="F201" s="21"/>
      <c r="G201" s="21"/>
      <c r="H201" s="21"/>
      <c r="I201" s="34"/>
    </row>
    <row r="202" spans="1:9" x14ac:dyDescent="0.25">
      <c r="A202" s="36"/>
      <c r="B202" s="38"/>
      <c r="C202" s="20"/>
      <c r="D202" s="21"/>
      <c r="E202" s="20"/>
      <c r="F202" s="21"/>
      <c r="G202" s="21"/>
      <c r="H202" s="21"/>
      <c r="I202" s="34"/>
    </row>
    <row r="203" spans="1:9" x14ac:dyDescent="0.25">
      <c r="A203" s="36"/>
      <c r="B203" s="38"/>
      <c r="C203" s="20"/>
      <c r="D203" s="21"/>
      <c r="E203" s="20"/>
      <c r="F203" s="21"/>
      <c r="G203" s="21"/>
      <c r="H203" s="21"/>
      <c r="I203" s="34"/>
    </row>
    <row r="204" spans="1:9" x14ac:dyDescent="0.25">
      <c r="A204" s="36"/>
      <c r="B204" s="38"/>
      <c r="C204" s="20"/>
      <c r="D204" s="21"/>
      <c r="E204" s="20"/>
      <c r="F204" s="21"/>
      <c r="G204" s="21"/>
      <c r="H204" s="21"/>
      <c r="I204" s="34"/>
    </row>
    <row r="205" spans="1:9" x14ac:dyDescent="0.25">
      <c r="A205" s="36"/>
      <c r="B205" s="38"/>
      <c r="C205" s="20"/>
      <c r="D205" s="21"/>
      <c r="E205" s="20"/>
      <c r="F205" s="21"/>
      <c r="G205" s="21"/>
      <c r="H205" s="21"/>
      <c r="I205" s="34"/>
    </row>
    <row r="206" spans="1:9" x14ac:dyDescent="0.25">
      <c r="A206" s="36"/>
      <c r="B206" s="38"/>
      <c r="C206" s="20"/>
      <c r="D206" s="21"/>
      <c r="E206" s="20"/>
      <c r="F206" s="21"/>
      <c r="G206" s="21"/>
      <c r="H206" s="21"/>
      <c r="I206" s="34"/>
    </row>
    <row r="207" spans="1:9" x14ac:dyDescent="0.25">
      <c r="A207" s="36"/>
      <c r="B207" s="38"/>
      <c r="C207" s="20"/>
      <c r="D207" s="21"/>
      <c r="E207" s="20"/>
      <c r="F207" s="21"/>
      <c r="G207" s="21"/>
      <c r="H207" s="21"/>
      <c r="I207" s="34"/>
    </row>
    <row r="208" spans="1:9" x14ac:dyDescent="0.25">
      <c r="A208" s="244"/>
      <c r="B208" s="244"/>
      <c r="C208" s="244"/>
      <c r="D208" s="244"/>
      <c r="E208" s="244"/>
      <c r="F208" s="244"/>
      <c r="G208" s="197"/>
      <c r="H208" s="197"/>
      <c r="I208" s="14"/>
    </row>
    <row r="209" spans="1:9" x14ac:dyDescent="0.25">
      <c r="A209" s="39"/>
      <c r="B209" s="38"/>
      <c r="C209" s="36"/>
      <c r="D209" s="36"/>
      <c r="E209" s="36"/>
      <c r="F209" s="21"/>
      <c r="G209" s="21"/>
      <c r="H209" s="21"/>
      <c r="I209" s="38"/>
    </row>
    <row r="210" spans="1:9" x14ac:dyDescent="0.25">
      <c r="A210" s="245"/>
      <c r="B210" s="245"/>
      <c r="C210" s="245"/>
      <c r="D210" s="245"/>
      <c r="E210" s="245"/>
      <c r="F210" s="245"/>
      <c r="G210" s="245"/>
      <c r="H210" s="245"/>
      <c r="I210" s="245"/>
    </row>
    <row r="211" spans="1:9" x14ac:dyDescent="0.25">
      <c r="A211" s="246"/>
      <c r="B211" s="244"/>
      <c r="C211" s="244"/>
      <c r="D211" s="244"/>
      <c r="E211" s="244"/>
      <c r="F211" s="244"/>
      <c r="G211" s="197"/>
      <c r="H211" s="197"/>
      <c r="I211" s="244"/>
    </row>
    <row r="212" spans="1:9" x14ac:dyDescent="0.25">
      <c r="A212" s="246"/>
      <c r="B212" s="244"/>
      <c r="C212" s="23"/>
      <c r="D212" s="23"/>
      <c r="E212" s="23"/>
      <c r="F212" s="37"/>
      <c r="G212" s="37"/>
      <c r="H212" s="37"/>
      <c r="I212" s="244"/>
    </row>
    <row r="213" spans="1:9" x14ac:dyDescent="0.25">
      <c r="A213" s="36"/>
      <c r="B213" s="38"/>
      <c r="C213" s="20"/>
      <c r="D213" s="21"/>
      <c r="E213" s="20"/>
      <c r="F213" s="21"/>
      <c r="G213" s="21"/>
      <c r="H213" s="21"/>
      <c r="I213" s="34"/>
    </row>
    <row r="214" spans="1:9" x14ac:dyDescent="0.25">
      <c r="A214" s="36"/>
      <c r="B214" s="38"/>
      <c r="C214" s="20"/>
      <c r="D214" s="21"/>
      <c r="E214" s="20"/>
      <c r="F214" s="21"/>
      <c r="G214" s="21"/>
      <c r="H214" s="21"/>
      <c r="I214" s="34"/>
    </row>
    <row r="215" spans="1:9" x14ac:dyDescent="0.25">
      <c r="A215" s="36"/>
      <c r="B215" s="38"/>
      <c r="C215" s="20"/>
      <c r="D215" s="21"/>
      <c r="E215" s="20"/>
      <c r="F215" s="21"/>
      <c r="G215" s="21"/>
      <c r="H215" s="21"/>
      <c r="I215" s="34"/>
    </row>
    <row r="216" spans="1:9" x14ac:dyDescent="0.25">
      <c r="A216" s="36"/>
      <c r="B216" s="38"/>
      <c r="C216" s="20"/>
      <c r="D216" s="21"/>
      <c r="E216" s="20"/>
      <c r="F216" s="21"/>
      <c r="G216" s="21"/>
      <c r="H216" s="21"/>
      <c r="I216" s="34"/>
    </row>
    <row r="217" spans="1:9" x14ac:dyDescent="0.25">
      <c r="A217" s="36"/>
      <c r="B217" s="38"/>
      <c r="C217" s="20"/>
      <c r="D217" s="21"/>
      <c r="E217" s="20"/>
      <c r="F217" s="21"/>
      <c r="G217" s="21"/>
      <c r="H217" s="21"/>
      <c r="I217" s="34"/>
    </row>
    <row r="218" spans="1:9" x14ac:dyDescent="0.25">
      <c r="A218" s="36"/>
      <c r="B218" s="38"/>
      <c r="C218" s="20"/>
      <c r="D218" s="21"/>
      <c r="E218" s="20"/>
      <c r="F218" s="21"/>
      <c r="G218" s="21"/>
      <c r="H218" s="21"/>
      <c r="I218" s="34"/>
    </row>
    <row r="219" spans="1:9" x14ac:dyDescent="0.25">
      <c r="A219" s="36"/>
      <c r="B219" s="38"/>
      <c r="C219" s="20"/>
      <c r="D219" s="21"/>
      <c r="E219" s="20"/>
      <c r="F219" s="21"/>
      <c r="G219" s="21"/>
      <c r="H219" s="21"/>
      <c r="I219" s="34"/>
    </row>
    <row r="220" spans="1:9" x14ac:dyDescent="0.25">
      <c r="A220" s="36"/>
      <c r="B220" s="38"/>
      <c r="C220" s="20"/>
      <c r="D220" s="21"/>
      <c r="E220" s="20"/>
      <c r="F220" s="21"/>
      <c r="G220" s="21"/>
      <c r="H220" s="21"/>
      <c r="I220" s="34"/>
    </row>
    <row r="221" spans="1:9" x14ac:dyDescent="0.25">
      <c r="A221" s="36"/>
      <c r="B221" s="38"/>
      <c r="C221" s="20"/>
      <c r="D221" s="21"/>
      <c r="E221" s="20"/>
      <c r="F221" s="21"/>
      <c r="G221" s="21"/>
      <c r="H221" s="21"/>
      <c r="I221" s="34"/>
    </row>
    <row r="222" spans="1:9" x14ac:dyDescent="0.25">
      <c r="A222" s="244"/>
      <c r="B222" s="244"/>
      <c r="C222" s="244"/>
      <c r="D222" s="244"/>
      <c r="E222" s="244"/>
      <c r="F222" s="244"/>
      <c r="G222" s="197"/>
      <c r="H222" s="197"/>
      <c r="I222" s="14"/>
    </row>
    <row r="223" spans="1:9" x14ac:dyDescent="0.25">
      <c r="A223" s="39"/>
      <c r="B223" s="38"/>
      <c r="C223" s="36"/>
      <c r="D223" s="36"/>
      <c r="E223" s="36"/>
      <c r="F223" s="21"/>
      <c r="G223" s="21"/>
      <c r="H223" s="21"/>
      <c r="I223" s="38"/>
    </row>
    <row r="224" spans="1:9" x14ac:dyDescent="0.25">
      <c r="A224" s="245"/>
      <c r="B224" s="245"/>
      <c r="C224" s="245"/>
      <c r="D224" s="245"/>
      <c r="E224" s="245"/>
      <c r="F224" s="245"/>
      <c r="G224" s="245"/>
      <c r="H224" s="245"/>
      <c r="I224" s="245"/>
    </row>
    <row r="225" spans="1:9" x14ac:dyDescent="0.25">
      <c r="A225" s="246"/>
      <c r="B225" s="244"/>
      <c r="C225" s="244"/>
      <c r="D225" s="244"/>
      <c r="E225" s="244"/>
      <c r="F225" s="244"/>
      <c r="G225" s="197"/>
      <c r="H225" s="197"/>
      <c r="I225" s="244"/>
    </row>
    <row r="226" spans="1:9" x14ac:dyDescent="0.25">
      <c r="A226" s="246"/>
      <c r="B226" s="244"/>
      <c r="C226" s="23"/>
      <c r="D226" s="23"/>
      <c r="E226" s="23"/>
      <c r="F226" s="37"/>
      <c r="G226" s="37"/>
      <c r="H226" s="37"/>
      <c r="I226" s="244"/>
    </row>
    <row r="227" spans="1:9" x14ac:dyDescent="0.25">
      <c r="A227" s="36"/>
      <c r="B227" s="38"/>
      <c r="C227" s="20"/>
      <c r="D227" s="21"/>
      <c r="E227" s="20"/>
      <c r="F227" s="21"/>
      <c r="G227" s="21"/>
      <c r="H227" s="21"/>
      <c r="I227" s="34"/>
    </row>
    <row r="228" spans="1:9" x14ac:dyDescent="0.25">
      <c r="A228" s="36"/>
      <c r="B228" s="38"/>
      <c r="C228" s="20"/>
      <c r="D228" s="21"/>
      <c r="E228" s="20"/>
      <c r="F228" s="21"/>
      <c r="G228" s="21"/>
      <c r="H228" s="21"/>
      <c r="I228" s="34"/>
    </row>
    <row r="229" spans="1:9" x14ac:dyDescent="0.25">
      <c r="A229" s="36"/>
      <c r="B229" s="38"/>
      <c r="C229" s="20"/>
      <c r="D229" s="21"/>
      <c r="E229" s="20"/>
      <c r="F229" s="21"/>
      <c r="G229" s="21"/>
      <c r="H229" s="21"/>
      <c r="I229" s="34"/>
    </row>
    <row r="230" spans="1:9" x14ac:dyDescent="0.25">
      <c r="A230" s="36"/>
      <c r="B230" s="38"/>
      <c r="C230" s="20"/>
      <c r="D230" s="21"/>
      <c r="E230" s="20"/>
      <c r="F230" s="21"/>
      <c r="G230" s="21"/>
      <c r="H230" s="21"/>
      <c r="I230" s="34"/>
    </row>
    <row r="231" spans="1:9" x14ac:dyDescent="0.25">
      <c r="A231" s="36"/>
      <c r="B231" s="38"/>
      <c r="C231" s="20"/>
      <c r="D231" s="21"/>
      <c r="E231" s="20"/>
      <c r="F231" s="21"/>
      <c r="G231" s="21"/>
      <c r="H231" s="21"/>
      <c r="I231" s="34"/>
    </row>
    <row r="232" spans="1:9" x14ac:dyDescent="0.25">
      <c r="A232" s="36"/>
      <c r="B232" s="38"/>
      <c r="C232" s="20"/>
      <c r="D232" s="21"/>
      <c r="E232" s="20"/>
      <c r="F232" s="21"/>
      <c r="G232" s="21"/>
      <c r="H232" s="21"/>
      <c r="I232" s="34"/>
    </row>
    <row r="233" spans="1:9" x14ac:dyDescent="0.25">
      <c r="A233" s="36"/>
      <c r="B233" s="38"/>
      <c r="C233" s="20"/>
      <c r="D233" s="21"/>
      <c r="E233" s="20"/>
      <c r="F233" s="21"/>
      <c r="G233" s="21"/>
      <c r="H233" s="21"/>
      <c r="I233" s="34"/>
    </row>
    <row r="234" spans="1:9" x14ac:dyDescent="0.25">
      <c r="A234" s="36"/>
      <c r="B234" s="38"/>
      <c r="C234" s="20"/>
      <c r="D234" s="21"/>
      <c r="E234" s="20"/>
      <c r="F234" s="21"/>
      <c r="G234" s="21"/>
      <c r="H234" s="21"/>
      <c r="I234" s="34"/>
    </row>
    <row r="235" spans="1:9" x14ac:dyDescent="0.25">
      <c r="A235" s="36"/>
      <c r="B235" s="38"/>
      <c r="C235" s="20"/>
      <c r="D235" s="21"/>
      <c r="E235" s="20"/>
      <c r="F235" s="21"/>
      <c r="G235" s="21"/>
      <c r="H235" s="21"/>
      <c r="I235" s="34"/>
    </row>
    <row r="236" spans="1:9" x14ac:dyDescent="0.25">
      <c r="A236" s="244"/>
      <c r="B236" s="244"/>
      <c r="C236" s="244"/>
      <c r="D236" s="244"/>
      <c r="E236" s="244"/>
      <c r="F236" s="244"/>
      <c r="G236" s="197"/>
      <c r="H236" s="197"/>
      <c r="I236" s="14"/>
    </row>
    <row r="237" spans="1:9" x14ac:dyDescent="0.25">
      <c r="A237" s="39"/>
      <c r="B237" s="38"/>
      <c r="C237" s="36"/>
      <c r="D237" s="36"/>
      <c r="E237" s="36"/>
      <c r="F237" s="21"/>
      <c r="G237" s="21"/>
      <c r="H237" s="21"/>
      <c r="I237" s="38"/>
    </row>
    <row r="238" spans="1:9" x14ac:dyDescent="0.25">
      <c r="A238" s="245"/>
      <c r="B238" s="245"/>
      <c r="C238" s="245"/>
      <c r="D238" s="245"/>
      <c r="E238" s="245"/>
      <c r="F238" s="245"/>
      <c r="G238" s="245"/>
      <c r="H238" s="245"/>
      <c r="I238" s="245"/>
    </row>
    <row r="239" spans="1:9" x14ac:dyDescent="0.25">
      <c r="A239" s="246"/>
      <c r="B239" s="244"/>
      <c r="C239" s="244"/>
      <c r="D239" s="244"/>
      <c r="E239" s="244"/>
      <c r="F239" s="244"/>
      <c r="G239" s="197"/>
      <c r="H239" s="197"/>
      <c r="I239" s="244"/>
    </row>
    <row r="240" spans="1:9" x14ac:dyDescent="0.25">
      <c r="A240" s="246"/>
      <c r="B240" s="244"/>
      <c r="C240" s="23"/>
      <c r="D240" s="23"/>
      <c r="E240" s="23"/>
      <c r="F240" s="37"/>
      <c r="G240" s="37"/>
      <c r="H240" s="37"/>
      <c r="I240" s="244"/>
    </row>
    <row r="241" spans="1:9" x14ac:dyDescent="0.25">
      <c r="A241" s="36"/>
      <c r="B241" s="38"/>
      <c r="C241" s="20"/>
      <c r="D241" s="21"/>
      <c r="E241" s="20"/>
      <c r="F241" s="21"/>
      <c r="G241" s="21"/>
      <c r="H241" s="21"/>
      <c r="I241" s="34"/>
    </row>
    <row r="242" spans="1:9" x14ac:dyDescent="0.25">
      <c r="A242" s="36"/>
      <c r="B242" s="38"/>
      <c r="C242" s="20"/>
      <c r="D242" s="21"/>
      <c r="E242" s="20"/>
      <c r="F242" s="21"/>
      <c r="G242" s="21"/>
      <c r="H242" s="21"/>
      <c r="I242" s="34"/>
    </row>
    <row r="243" spans="1:9" x14ac:dyDescent="0.25">
      <c r="A243" s="36"/>
      <c r="B243" s="38"/>
      <c r="C243" s="20"/>
      <c r="D243" s="21"/>
      <c r="E243" s="20"/>
      <c r="F243" s="21"/>
      <c r="G243" s="21"/>
      <c r="H243" s="21"/>
      <c r="I243" s="34"/>
    </row>
    <row r="244" spans="1:9" x14ac:dyDescent="0.25">
      <c r="A244" s="36"/>
      <c r="B244" s="38"/>
      <c r="C244" s="20"/>
      <c r="D244" s="21"/>
      <c r="E244" s="20"/>
      <c r="F244" s="21"/>
      <c r="G244" s="21"/>
      <c r="H244" s="21"/>
      <c r="I244" s="34"/>
    </row>
    <row r="245" spans="1:9" x14ac:dyDescent="0.25">
      <c r="A245" s="36"/>
      <c r="B245" s="38"/>
      <c r="C245" s="20"/>
      <c r="D245" s="21"/>
      <c r="E245" s="20"/>
      <c r="F245" s="21"/>
      <c r="G245" s="21"/>
      <c r="H245" s="21"/>
      <c r="I245" s="34"/>
    </row>
    <row r="246" spans="1:9" x14ac:dyDescent="0.25">
      <c r="A246" s="36"/>
      <c r="B246" s="38"/>
      <c r="C246" s="20"/>
      <c r="D246" s="21"/>
      <c r="E246" s="20"/>
      <c r="F246" s="21"/>
      <c r="G246" s="21"/>
      <c r="H246" s="21"/>
      <c r="I246" s="34"/>
    </row>
    <row r="247" spans="1:9" x14ac:dyDescent="0.25">
      <c r="A247" s="36"/>
      <c r="B247" s="38"/>
      <c r="C247" s="20"/>
      <c r="D247" s="21"/>
      <c r="E247" s="20"/>
      <c r="F247" s="21"/>
      <c r="G247" s="21"/>
      <c r="H247" s="21"/>
      <c r="I247" s="34"/>
    </row>
    <row r="248" spans="1:9" x14ac:dyDescent="0.25">
      <c r="A248" s="36"/>
      <c r="B248" s="38"/>
      <c r="C248" s="20"/>
      <c r="D248" s="21"/>
      <c r="E248" s="20"/>
      <c r="F248" s="21"/>
      <c r="G248" s="21"/>
      <c r="H248" s="21"/>
      <c r="I248" s="34"/>
    </row>
    <row r="249" spans="1:9" x14ac:dyDescent="0.25">
      <c r="A249" s="36"/>
      <c r="B249" s="38"/>
      <c r="C249" s="20"/>
      <c r="D249" s="21"/>
      <c r="E249" s="20"/>
      <c r="F249" s="21"/>
      <c r="G249" s="21"/>
      <c r="H249" s="21"/>
      <c r="I249" s="34"/>
    </row>
    <row r="250" spans="1:9" x14ac:dyDescent="0.25">
      <c r="A250" s="244"/>
      <c r="B250" s="244"/>
      <c r="C250" s="244"/>
      <c r="D250" s="244"/>
      <c r="E250" s="244"/>
      <c r="F250" s="244"/>
      <c r="G250" s="197"/>
      <c r="H250" s="197"/>
      <c r="I250" s="14"/>
    </row>
    <row r="251" spans="1:9" x14ac:dyDescent="0.25">
      <c r="A251" s="39"/>
      <c r="B251" s="38"/>
      <c r="C251" s="36"/>
      <c r="D251" s="36"/>
      <c r="E251" s="36"/>
      <c r="F251" s="21"/>
      <c r="G251" s="21"/>
      <c r="H251" s="21"/>
      <c r="I251" s="38"/>
    </row>
    <row r="252" spans="1:9" x14ac:dyDescent="0.25">
      <c r="A252" s="245"/>
      <c r="B252" s="245"/>
      <c r="C252" s="245"/>
      <c r="D252" s="245"/>
      <c r="E252" s="245"/>
      <c r="F252" s="245"/>
      <c r="G252" s="245"/>
      <c r="H252" s="245"/>
      <c r="I252" s="245"/>
    </row>
    <row r="253" spans="1:9" x14ac:dyDescent="0.25">
      <c r="A253" s="246"/>
      <c r="B253" s="244"/>
      <c r="C253" s="244"/>
      <c r="D253" s="244"/>
      <c r="E253" s="244"/>
      <c r="F253" s="244"/>
      <c r="G253" s="197"/>
      <c r="H253" s="197"/>
      <c r="I253" s="244"/>
    </row>
    <row r="254" spans="1:9" x14ac:dyDescent="0.25">
      <c r="A254" s="246"/>
      <c r="B254" s="244"/>
      <c r="C254" s="23"/>
      <c r="D254" s="23"/>
      <c r="E254" s="23"/>
      <c r="F254" s="37"/>
      <c r="G254" s="37"/>
      <c r="H254" s="37"/>
      <c r="I254" s="244"/>
    </row>
    <row r="255" spans="1:9" x14ac:dyDescent="0.25">
      <c r="A255" s="36"/>
      <c r="B255" s="38"/>
      <c r="C255" s="20"/>
      <c r="D255" s="21"/>
      <c r="E255" s="20"/>
      <c r="F255" s="21"/>
      <c r="G255" s="21"/>
      <c r="H255" s="21"/>
      <c r="I255" s="34"/>
    </row>
    <row r="256" spans="1:9" x14ac:dyDescent="0.25">
      <c r="A256" s="36"/>
      <c r="B256" s="38"/>
      <c r="C256" s="20"/>
      <c r="D256" s="21"/>
      <c r="E256" s="20"/>
      <c r="F256" s="21"/>
      <c r="G256" s="21"/>
      <c r="H256" s="21"/>
      <c r="I256" s="34"/>
    </row>
    <row r="257" spans="1:9" x14ac:dyDescent="0.25">
      <c r="A257" s="36"/>
      <c r="B257" s="38"/>
      <c r="C257" s="20"/>
      <c r="D257" s="21"/>
      <c r="E257" s="20"/>
      <c r="F257" s="21"/>
      <c r="G257" s="21"/>
      <c r="H257" s="21"/>
      <c r="I257" s="34"/>
    </row>
    <row r="258" spans="1:9" x14ac:dyDescent="0.25">
      <c r="A258" s="36"/>
      <c r="B258" s="38"/>
      <c r="C258" s="20"/>
      <c r="D258" s="21"/>
      <c r="E258" s="20"/>
      <c r="F258" s="21"/>
      <c r="G258" s="21"/>
      <c r="H258" s="21"/>
      <c r="I258" s="34"/>
    </row>
    <row r="259" spans="1:9" x14ac:dyDescent="0.25">
      <c r="A259" s="36"/>
      <c r="B259" s="38"/>
      <c r="C259" s="20"/>
      <c r="D259" s="21"/>
      <c r="E259" s="20"/>
      <c r="F259" s="21"/>
      <c r="G259" s="21"/>
      <c r="H259" s="21"/>
      <c r="I259" s="34"/>
    </row>
    <row r="260" spans="1:9" x14ac:dyDescent="0.25">
      <c r="A260" s="36"/>
      <c r="B260" s="38"/>
      <c r="C260" s="20"/>
      <c r="D260" s="21"/>
      <c r="E260" s="20"/>
      <c r="F260" s="21"/>
      <c r="G260" s="21"/>
      <c r="H260" s="21"/>
      <c r="I260" s="34"/>
    </row>
    <row r="261" spans="1:9" x14ac:dyDescent="0.25">
      <c r="A261" s="36"/>
      <c r="B261" s="38"/>
      <c r="C261" s="20"/>
      <c r="D261" s="21"/>
      <c r="E261" s="20"/>
      <c r="F261" s="21"/>
      <c r="G261" s="21"/>
      <c r="H261" s="21"/>
      <c r="I261" s="34"/>
    </row>
    <row r="262" spans="1:9" x14ac:dyDescent="0.25">
      <c r="A262" s="36"/>
      <c r="B262" s="38"/>
      <c r="C262" s="20"/>
      <c r="D262" s="21"/>
      <c r="E262" s="20"/>
      <c r="F262" s="21"/>
      <c r="G262" s="21"/>
      <c r="H262" s="21"/>
      <c r="I262" s="34"/>
    </row>
    <row r="263" spans="1:9" x14ac:dyDescent="0.25">
      <c r="A263" s="36"/>
      <c r="B263" s="38"/>
      <c r="C263" s="20"/>
      <c r="D263" s="21"/>
      <c r="E263" s="20"/>
      <c r="F263" s="21"/>
      <c r="G263" s="21"/>
      <c r="H263" s="21"/>
      <c r="I263" s="34"/>
    </row>
    <row r="264" spans="1:9" x14ac:dyDescent="0.25">
      <c r="A264" s="244"/>
      <c r="B264" s="244"/>
      <c r="C264" s="244"/>
      <c r="D264" s="244"/>
      <c r="E264" s="244"/>
      <c r="F264" s="244"/>
      <c r="G264" s="197"/>
      <c r="H264" s="197"/>
      <c r="I264" s="14"/>
    </row>
    <row r="265" spans="1:9" x14ac:dyDescent="0.25">
      <c r="A265" s="39"/>
      <c r="B265" s="38"/>
      <c r="C265" s="36"/>
      <c r="D265" s="36"/>
      <c r="E265" s="36"/>
      <c r="F265" s="21"/>
      <c r="G265" s="21"/>
      <c r="H265" s="21"/>
      <c r="I265" s="38"/>
    </row>
    <row r="266" spans="1:9" x14ac:dyDescent="0.25">
      <c r="A266" s="245"/>
      <c r="B266" s="245"/>
      <c r="C266" s="245"/>
      <c r="D266" s="245"/>
      <c r="E266" s="245"/>
      <c r="F266" s="245"/>
      <c r="G266" s="245"/>
      <c r="H266" s="245"/>
      <c r="I266" s="245"/>
    </row>
    <row r="267" spans="1:9" x14ac:dyDescent="0.25">
      <c r="A267" s="246"/>
      <c r="B267" s="244"/>
      <c r="C267" s="244"/>
      <c r="D267" s="244"/>
      <c r="E267" s="244"/>
      <c r="F267" s="244"/>
      <c r="G267" s="197"/>
      <c r="H267" s="197"/>
      <c r="I267" s="244"/>
    </row>
    <row r="268" spans="1:9" x14ac:dyDescent="0.25">
      <c r="A268" s="246"/>
      <c r="B268" s="244"/>
      <c r="C268" s="23"/>
      <c r="D268" s="23"/>
      <c r="E268" s="23"/>
      <c r="F268" s="37"/>
      <c r="G268" s="37"/>
      <c r="H268" s="37"/>
      <c r="I268" s="244"/>
    </row>
    <row r="269" spans="1:9" x14ac:dyDescent="0.25">
      <c r="A269" s="36"/>
      <c r="B269" s="38"/>
      <c r="C269" s="20"/>
      <c r="D269" s="21"/>
      <c r="E269" s="20"/>
      <c r="F269" s="21"/>
      <c r="G269" s="21"/>
      <c r="H269" s="21"/>
      <c r="I269" s="34"/>
    </row>
    <row r="270" spans="1:9" x14ac:dyDescent="0.25">
      <c r="A270" s="36"/>
      <c r="B270" s="38"/>
      <c r="C270" s="20"/>
      <c r="D270" s="21"/>
      <c r="E270" s="20"/>
      <c r="F270" s="21"/>
      <c r="G270" s="21"/>
      <c r="H270" s="21"/>
      <c r="I270" s="34"/>
    </row>
    <row r="271" spans="1:9" x14ac:dyDescent="0.25">
      <c r="A271" s="36"/>
      <c r="B271" s="38"/>
      <c r="C271" s="20"/>
      <c r="D271" s="21"/>
      <c r="E271" s="20"/>
      <c r="F271" s="21"/>
      <c r="G271" s="21"/>
      <c r="H271" s="21"/>
      <c r="I271" s="34"/>
    </row>
    <row r="272" spans="1:9" x14ac:dyDescent="0.25">
      <c r="A272" s="36"/>
      <c r="B272" s="38"/>
      <c r="C272" s="20"/>
      <c r="D272" s="21"/>
      <c r="E272" s="20"/>
      <c r="F272" s="21"/>
      <c r="G272" s="21"/>
      <c r="H272" s="21"/>
      <c r="I272" s="34"/>
    </row>
    <row r="273" spans="1:9" x14ac:dyDescent="0.25">
      <c r="A273" s="36"/>
      <c r="B273" s="38"/>
      <c r="C273" s="20"/>
      <c r="D273" s="21"/>
      <c r="E273" s="20"/>
      <c r="F273" s="21"/>
      <c r="G273" s="21"/>
      <c r="H273" s="21"/>
      <c r="I273" s="34"/>
    </row>
    <row r="274" spans="1:9" x14ac:dyDescent="0.25">
      <c r="A274" s="36"/>
      <c r="B274" s="38"/>
      <c r="C274" s="20"/>
      <c r="D274" s="21"/>
      <c r="E274" s="20"/>
      <c r="F274" s="21"/>
      <c r="G274" s="21"/>
      <c r="H274" s="21"/>
      <c r="I274" s="34"/>
    </row>
    <row r="275" spans="1:9" x14ac:dyDescent="0.25">
      <c r="A275" s="36"/>
      <c r="B275" s="38"/>
      <c r="C275" s="20"/>
      <c r="D275" s="21"/>
      <c r="E275" s="20"/>
      <c r="F275" s="21"/>
      <c r="G275" s="21"/>
      <c r="H275" s="21"/>
      <c r="I275" s="34"/>
    </row>
    <row r="276" spans="1:9" x14ac:dyDescent="0.25">
      <c r="A276" s="36"/>
      <c r="B276" s="38"/>
      <c r="C276" s="20"/>
      <c r="D276" s="21"/>
      <c r="E276" s="20"/>
      <c r="F276" s="21"/>
      <c r="G276" s="21"/>
      <c r="H276" s="21"/>
      <c r="I276" s="34"/>
    </row>
    <row r="277" spans="1:9" x14ac:dyDescent="0.25">
      <c r="A277" s="36"/>
      <c r="B277" s="38"/>
      <c r="C277" s="20"/>
      <c r="D277" s="21"/>
      <c r="E277" s="20"/>
      <c r="F277" s="21"/>
      <c r="G277" s="21"/>
      <c r="H277" s="21"/>
      <c r="I277" s="34"/>
    </row>
    <row r="278" spans="1:9" x14ac:dyDescent="0.25">
      <c r="A278" s="244"/>
      <c r="B278" s="244"/>
      <c r="C278" s="244"/>
      <c r="D278" s="244"/>
      <c r="E278" s="244"/>
      <c r="F278" s="244"/>
      <c r="G278" s="197"/>
      <c r="H278" s="197"/>
      <c r="I278" s="14"/>
    </row>
    <row r="279" spans="1:9" x14ac:dyDescent="0.25">
      <c r="A279" s="39"/>
      <c r="B279" s="38"/>
      <c r="C279" s="36"/>
      <c r="D279" s="36"/>
      <c r="E279" s="36"/>
      <c r="F279" s="21"/>
      <c r="G279" s="21"/>
      <c r="H279" s="21"/>
      <c r="I279" s="38"/>
    </row>
    <row r="280" spans="1:9" x14ac:dyDescent="0.25">
      <c r="A280" s="245"/>
      <c r="B280" s="245"/>
      <c r="C280" s="245"/>
      <c r="D280" s="245"/>
      <c r="E280" s="245"/>
      <c r="F280" s="245"/>
      <c r="G280" s="245"/>
      <c r="H280" s="245"/>
      <c r="I280" s="245"/>
    </row>
    <row r="281" spans="1:9" x14ac:dyDescent="0.25">
      <c r="A281" s="246"/>
      <c r="B281" s="244"/>
      <c r="C281" s="244"/>
      <c r="D281" s="244"/>
      <c r="E281" s="244"/>
      <c r="F281" s="244"/>
      <c r="G281" s="197"/>
      <c r="H281" s="197"/>
      <c r="I281" s="244"/>
    </row>
    <row r="282" spans="1:9" x14ac:dyDescent="0.25">
      <c r="A282" s="246"/>
      <c r="B282" s="244"/>
      <c r="C282" s="23"/>
      <c r="D282" s="23"/>
      <c r="E282" s="23"/>
      <c r="F282" s="37"/>
      <c r="G282" s="37"/>
      <c r="H282" s="37"/>
      <c r="I282" s="244"/>
    </row>
    <row r="283" spans="1:9" x14ac:dyDescent="0.25">
      <c r="A283" s="36"/>
      <c r="B283" s="38"/>
      <c r="C283" s="20"/>
      <c r="D283" s="21"/>
      <c r="E283" s="20"/>
      <c r="F283" s="21"/>
      <c r="G283" s="21"/>
      <c r="H283" s="21"/>
      <c r="I283" s="34"/>
    </row>
    <row r="284" spans="1:9" x14ac:dyDescent="0.25">
      <c r="A284" s="36"/>
      <c r="B284" s="38"/>
      <c r="C284" s="20"/>
      <c r="D284" s="21"/>
      <c r="E284" s="20"/>
      <c r="F284" s="21"/>
      <c r="G284" s="21"/>
      <c r="H284" s="21"/>
      <c r="I284" s="34"/>
    </row>
    <row r="285" spans="1:9" x14ac:dyDescent="0.25">
      <c r="A285" s="36"/>
      <c r="B285" s="38"/>
      <c r="C285" s="20"/>
      <c r="D285" s="21"/>
      <c r="E285" s="20"/>
      <c r="F285" s="21"/>
      <c r="G285" s="21"/>
      <c r="H285" s="21"/>
      <c r="I285" s="34"/>
    </row>
    <row r="286" spans="1:9" x14ac:dyDescent="0.25">
      <c r="A286" s="36"/>
      <c r="B286" s="38"/>
      <c r="C286" s="20"/>
      <c r="D286" s="21"/>
      <c r="E286" s="20"/>
      <c r="F286" s="21"/>
      <c r="G286" s="21"/>
      <c r="H286" s="21"/>
      <c r="I286" s="34"/>
    </row>
    <row r="287" spans="1:9" x14ac:dyDescent="0.25">
      <c r="A287" s="36"/>
      <c r="B287" s="38"/>
      <c r="C287" s="20"/>
      <c r="D287" s="21"/>
      <c r="E287" s="20"/>
      <c r="F287" s="21"/>
      <c r="G287" s="21"/>
      <c r="H287" s="21"/>
      <c r="I287" s="34"/>
    </row>
    <row r="288" spans="1:9" x14ac:dyDescent="0.25">
      <c r="A288" s="36"/>
      <c r="B288" s="38"/>
      <c r="C288" s="20"/>
      <c r="D288" s="21"/>
      <c r="E288" s="20"/>
      <c r="F288" s="21"/>
      <c r="G288" s="21"/>
      <c r="H288" s="21"/>
      <c r="I288" s="34"/>
    </row>
    <row r="289" spans="1:9" x14ac:dyDescent="0.25">
      <c r="A289" s="36"/>
      <c r="B289" s="38"/>
      <c r="C289" s="20"/>
      <c r="D289" s="21"/>
      <c r="E289" s="20"/>
      <c r="F289" s="21"/>
      <c r="G289" s="21"/>
      <c r="H289" s="21"/>
      <c r="I289" s="34"/>
    </row>
    <row r="290" spans="1:9" x14ac:dyDescent="0.25">
      <c r="A290" s="36"/>
      <c r="B290" s="38"/>
      <c r="C290" s="20"/>
      <c r="D290" s="21"/>
      <c r="E290" s="20"/>
      <c r="F290" s="21"/>
      <c r="G290" s="21"/>
      <c r="H290" s="21"/>
      <c r="I290" s="34"/>
    </row>
    <row r="291" spans="1:9" x14ac:dyDescent="0.25">
      <c r="A291" s="36"/>
      <c r="B291" s="38"/>
      <c r="C291" s="20"/>
      <c r="D291" s="21"/>
      <c r="E291" s="20"/>
      <c r="F291" s="21"/>
      <c r="G291" s="21"/>
      <c r="H291" s="21"/>
      <c r="I291" s="34"/>
    </row>
    <row r="292" spans="1:9" x14ac:dyDescent="0.25">
      <c r="A292" s="244"/>
      <c r="B292" s="244"/>
      <c r="C292" s="244"/>
      <c r="D292" s="244"/>
      <c r="E292" s="244"/>
      <c r="F292" s="244"/>
      <c r="G292" s="197"/>
      <c r="H292" s="197"/>
      <c r="I292" s="14"/>
    </row>
    <row r="293" spans="1:9" x14ac:dyDescent="0.25">
      <c r="A293" s="39"/>
      <c r="B293" s="38"/>
      <c r="C293" s="36"/>
      <c r="D293" s="36"/>
      <c r="E293" s="36"/>
      <c r="F293" s="21"/>
      <c r="G293" s="21"/>
      <c r="H293" s="21"/>
      <c r="I293" s="38"/>
    </row>
    <row r="294" spans="1:9" x14ac:dyDescent="0.25">
      <c r="A294" s="245"/>
      <c r="B294" s="245"/>
      <c r="C294" s="245"/>
      <c r="D294" s="245"/>
      <c r="E294" s="245"/>
      <c r="F294" s="245"/>
      <c r="G294" s="245"/>
      <c r="H294" s="245"/>
      <c r="I294" s="245"/>
    </row>
    <row r="295" spans="1:9" x14ac:dyDescent="0.25">
      <c r="A295" s="246"/>
      <c r="B295" s="244"/>
      <c r="C295" s="244"/>
      <c r="D295" s="244"/>
      <c r="E295" s="244"/>
      <c r="F295" s="244"/>
      <c r="G295" s="197"/>
      <c r="H295" s="197"/>
      <c r="I295" s="244"/>
    </row>
    <row r="296" spans="1:9" x14ac:dyDescent="0.25">
      <c r="A296" s="246"/>
      <c r="B296" s="244"/>
      <c r="C296" s="23"/>
      <c r="D296" s="23"/>
      <c r="E296" s="23"/>
      <c r="F296" s="37"/>
      <c r="G296" s="37"/>
      <c r="H296" s="37"/>
      <c r="I296" s="244"/>
    </row>
    <row r="297" spans="1:9" x14ac:dyDescent="0.25">
      <c r="A297" s="36"/>
      <c r="B297" s="38"/>
      <c r="C297" s="20"/>
      <c r="D297" s="21"/>
      <c r="E297" s="20"/>
      <c r="F297" s="21"/>
      <c r="G297" s="21"/>
      <c r="H297" s="21"/>
      <c r="I297" s="34"/>
    </row>
    <row r="298" spans="1:9" x14ac:dyDescent="0.25">
      <c r="A298" s="36"/>
      <c r="B298" s="38"/>
      <c r="C298" s="20"/>
      <c r="D298" s="21"/>
      <c r="E298" s="20"/>
      <c r="F298" s="21"/>
      <c r="G298" s="21"/>
      <c r="H298" s="21"/>
      <c r="I298" s="34"/>
    </row>
    <row r="299" spans="1:9" x14ac:dyDescent="0.25">
      <c r="A299" s="36"/>
      <c r="B299" s="38"/>
      <c r="C299" s="20"/>
      <c r="D299" s="21"/>
      <c r="E299" s="20"/>
      <c r="F299" s="21"/>
      <c r="G299" s="21"/>
      <c r="H299" s="21"/>
      <c r="I299" s="34"/>
    </row>
    <row r="300" spans="1:9" x14ac:dyDescent="0.25">
      <c r="A300" s="36"/>
      <c r="B300" s="38"/>
      <c r="C300" s="20"/>
      <c r="D300" s="21"/>
      <c r="E300" s="20"/>
      <c r="F300" s="21"/>
      <c r="G300" s="21"/>
      <c r="H300" s="21"/>
      <c r="I300" s="34"/>
    </row>
    <row r="301" spans="1:9" x14ac:dyDescent="0.25">
      <c r="A301" s="36"/>
      <c r="B301" s="38"/>
      <c r="C301" s="20"/>
      <c r="D301" s="21"/>
      <c r="E301" s="20"/>
      <c r="F301" s="21"/>
      <c r="G301" s="21"/>
      <c r="H301" s="21"/>
      <c r="I301" s="34"/>
    </row>
    <row r="302" spans="1:9" x14ac:dyDescent="0.25">
      <c r="A302" s="36"/>
      <c r="B302" s="38"/>
      <c r="C302" s="20"/>
      <c r="D302" s="21"/>
      <c r="E302" s="20"/>
      <c r="F302" s="21"/>
      <c r="G302" s="21"/>
      <c r="H302" s="21"/>
      <c r="I302" s="34"/>
    </row>
    <row r="303" spans="1:9" x14ac:dyDescent="0.25">
      <c r="A303" s="36"/>
      <c r="B303" s="38"/>
      <c r="C303" s="20"/>
      <c r="D303" s="21"/>
      <c r="E303" s="20"/>
      <c r="F303" s="21"/>
      <c r="G303" s="21"/>
      <c r="H303" s="21"/>
      <c r="I303" s="34"/>
    </row>
    <row r="304" spans="1:9" x14ac:dyDescent="0.25">
      <c r="A304" s="36"/>
      <c r="B304" s="38"/>
      <c r="C304" s="20"/>
      <c r="D304" s="21"/>
      <c r="E304" s="20"/>
      <c r="F304" s="21"/>
      <c r="G304" s="21"/>
      <c r="H304" s="21"/>
      <c r="I304" s="34"/>
    </row>
    <row r="305" spans="1:9" x14ac:dyDescent="0.25">
      <c r="A305" s="36"/>
      <c r="B305" s="38"/>
      <c r="C305" s="20"/>
      <c r="D305" s="21"/>
      <c r="E305" s="20"/>
      <c r="F305" s="21"/>
      <c r="G305" s="21"/>
      <c r="H305" s="21"/>
      <c r="I305" s="34"/>
    </row>
    <row r="306" spans="1:9" x14ac:dyDescent="0.25">
      <c r="A306" s="244"/>
      <c r="B306" s="244"/>
      <c r="C306" s="244"/>
      <c r="D306" s="244"/>
      <c r="E306" s="244"/>
      <c r="F306" s="244"/>
      <c r="G306" s="197"/>
      <c r="H306" s="197"/>
      <c r="I306" s="14"/>
    </row>
    <row r="307" spans="1:9" x14ac:dyDescent="0.25">
      <c r="A307" s="39"/>
      <c r="B307" s="38"/>
      <c r="C307" s="36"/>
      <c r="D307" s="36"/>
      <c r="E307" s="36"/>
      <c r="F307" s="21"/>
      <c r="G307" s="21"/>
      <c r="H307" s="21"/>
      <c r="I307" s="38"/>
    </row>
    <row r="308" spans="1:9" x14ac:dyDescent="0.25">
      <c r="A308" s="39"/>
      <c r="B308" s="38"/>
      <c r="C308" s="36"/>
      <c r="D308" s="36"/>
      <c r="E308" s="36"/>
      <c r="F308" s="21"/>
      <c r="G308" s="21"/>
      <c r="H308" s="21"/>
      <c r="I308" s="38"/>
    </row>
    <row r="309" spans="1:9" x14ac:dyDescent="0.25">
      <c r="A309" s="245"/>
      <c r="B309" s="245"/>
      <c r="C309" s="245"/>
      <c r="D309" s="245"/>
      <c r="E309" s="245"/>
      <c r="F309" s="245"/>
      <c r="G309" s="245"/>
      <c r="H309" s="245"/>
      <c r="I309" s="245"/>
    </row>
    <row r="310" spans="1:9" x14ac:dyDescent="0.25">
      <c r="A310" s="246"/>
      <c r="B310" s="244"/>
      <c r="C310" s="244"/>
      <c r="D310" s="244"/>
      <c r="E310" s="244"/>
      <c r="F310" s="244"/>
      <c r="G310" s="197"/>
      <c r="H310" s="197"/>
      <c r="I310" s="244"/>
    </row>
    <row r="311" spans="1:9" x14ac:dyDescent="0.25">
      <c r="A311" s="246"/>
      <c r="B311" s="244"/>
      <c r="C311" s="23"/>
      <c r="D311" s="23"/>
      <c r="E311" s="23"/>
      <c r="F311" s="37"/>
      <c r="G311" s="37"/>
      <c r="H311" s="37"/>
      <c r="I311" s="244"/>
    </row>
    <row r="312" spans="1:9" x14ac:dyDescent="0.25">
      <c r="A312" s="36"/>
      <c r="B312" s="38"/>
      <c r="C312" s="20"/>
      <c r="D312" s="21"/>
      <c r="E312" s="20"/>
      <c r="F312" s="21"/>
      <c r="G312" s="21"/>
      <c r="H312" s="21"/>
      <c r="I312" s="34"/>
    </row>
    <row r="313" spans="1:9" x14ac:dyDescent="0.25">
      <c r="A313" s="36"/>
      <c r="B313" s="38"/>
      <c r="C313" s="20"/>
      <c r="D313" s="21"/>
      <c r="E313" s="20"/>
      <c r="F313" s="21"/>
      <c r="G313" s="21"/>
      <c r="H313" s="21"/>
      <c r="I313" s="34"/>
    </row>
    <row r="314" spans="1:9" x14ac:dyDescent="0.25">
      <c r="A314" s="36"/>
      <c r="B314" s="38"/>
      <c r="C314" s="20"/>
      <c r="D314" s="21"/>
      <c r="E314" s="20"/>
      <c r="F314" s="21"/>
      <c r="G314" s="21"/>
      <c r="H314" s="21"/>
      <c r="I314" s="34"/>
    </row>
    <row r="315" spans="1:9" x14ac:dyDescent="0.25">
      <c r="A315" s="36"/>
      <c r="B315" s="38"/>
      <c r="C315" s="20"/>
      <c r="D315" s="21"/>
      <c r="E315" s="20"/>
      <c r="F315" s="21"/>
      <c r="G315" s="21"/>
      <c r="H315" s="21"/>
      <c r="I315" s="34"/>
    </row>
    <row r="316" spans="1:9" x14ac:dyDescent="0.25">
      <c r="A316" s="36"/>
      <c r="B316" s="38"/>
      <c r="C316" s="20"/>
      <c r="D316" s="21"/>
      <c r="E316" s="20"/>
      <c r="F316" s="21"/>
      <c r="G316" s="21"/>
      <c r="H316" s="21"/>
      <c r="I316" s="34"/>
    </row>
    <row r="317" spans="1:9" x14ac:dyDescent="0.25">
      <c r="A317" s="36"/>
      <c r="B317" s="38"/>
      <c r="C317" s="20"/>
      <c r="D317" s="21"/>
      <c r="E317" s="20"/>
      <c r="F317" s="21"/>
      <c r="G317" s="21"/>
      <c r="H317" s="21"/>
      <c r="I317" s="34"/>
    </row>
    <row r="318" spans="1:9" x14ac:dyDescent="0.25">
      <c r="A318" s="36"/>
      <c r="B318" s="38"/>
      <c r="C318" s="20"/>
      <c r="D318" s="21"/>
      <c r="E318" s="20"/>
      <c r="F318" s="21"/>
      <c r="G318" s="21"/>
      <c r="H318" s="21"/>
      <c r="I318" s="34"/>
    </row>
    <row r="319" spans="1:9" x14ac:dyDescent="0.25">
      <c r="A319" s="36"/>
      <c r="B319" s="38"/>
      <c r="C319" s="20"/>
      <c r="D319" s="21"/>
      <c r="E319" s="20"/>
      <c r="F319" s="21"/>
      <c r="G319" s="21"/>
      <c r="H319" s="21"/>
      <c r="I319" s="34"/>
    </row>
    <row r="320" spans="1:9" x14ac:dyDescent="0.25">
      <c r="A320" s="36"/>
      <c r="B320" s="38"/>
      <c r="C320" s="20"/>
      <c r="D320" s="21"/>
      <c r="E320" s="20"/>
      <c r="F320" s="21"/>
      <c r="G320" s="21"/>
      <c r="H320" s="21"/>
      <c r="I320" s="34"/>
    </row>
    <row r="321" spans="1:9" x14ac:dyDescent="0.25">
      <c r="A321" s="244"/>
      <c r="B321" s="244"/>
      <c r="C321" s="244"/>
      <c r="D321" s="244"/>
      <c r="E321" s="244"/>
      <c r="F321" s="244"/>
      <c r="G321" s="197"/>
      <c r="H321" s="197"/>
      <c r="I321" s="14"/>
    </row>
    <row r="322" spans="1:9" x14ac:dyDescent="0.25">
      <c r="A322" s="39"/>
      <c r="B322" s="38"/>
      <c r="C322" s="36"/>
      <c r="D322" s="36"/>
      <c r="E322" s="36"/>
      <c r="F322" s="21"/>
      <c r="G322" s="21"/>
      <c r="H322" s="21"/>
      <c r="I322" s="38"/>
    </row>
    <row r="323" spans="1:9" x14ac:dyDescent="0.25">
      <c r="A323" s="39"/>
      <c r="B323" s="38"/>
      <c r="C323" s="36"/>
      <c r="D323" s="36"/>
      <c r="E323" s="36"/>
      <c r="F323" s="21"/>
      <c r="G323" s="21"/>
      <c r="H323" s="21"/>
      <c r="I323" s="38"/>
    </row>
    <row r="324" spans="1:9" x14ac:dyDescent="0.25">
      <c r="A324" s="245"/>
      <c r="B324" s="245"/>
      <c r="C324" s="245"/>
      <c r="D324" s="245"/>
      <c r="E324" s="245"/>
      <c r="F324" s="245"/>
      <c r="G324" s="245"/>
      <c r="H324" s="245"/>
      <c r="I324" s="245"/>
    </row>
    <row r="325" spans="1:9" x14ac:dyDescent="0.25">
      <c r="A325" s="246"/>
      <c r="B325" s="244"/>
      <c r="C325" s="244"/>
      <c r="D325" s="244"/>
      <c r="E325" s="244"/>
      <c r="F325" s="244"/>
      <c r="G325" s="197"/>
      <c r="H325" s="197"/>
      <c r="I325" s="244"/>
    </row>
    <row r="326" spans="1:9" x14ac:dyDescent="0.25">
      <c r="A326" s="246"/>
      <c r="B326" s="244"/>
      <c r="C326" s="23"/>
      <c r="D326" s="23"/>
      <c r="E326" s="23"/>
      <c r="F326" s="37"/>
      <c r="G326" s="37"/>
      <c r="H326" s="37"/>
      <c r="I326" s="244"/>
    </row>
    <row r="327" spans="1:9" x14ac:dyDescent="0.25">
      <c r="A327" s="36"/>
      <c r="B327" s="38"/>
      <c r="C327" s="20"/>
      <c r="D327" s="21"/>
      <c r="E327" s="20"/>
      <c r="F327" s="21"/>
      <c r="G327" s="21"/>
      <c r="H327" s="21"/>
      <c r="I327" s="34"/>
    </row>
    <row r="328" spans="1:9" x14ac:dyDescent="0.25">
      <c r="A328" s="36"/>
      <c r="B328" s="38"/>
      <c r="C328" s="20"/>
      <c r="D328" s="21"/>
      <c r="E328" s="20"/>
      <c r="F328" s="21"/>
      <c r="G328" s="21"/>
      <c r="H328" s="21"/>
      <c r="I328" s="34"/>
    </row>
    <row r="329" spans="1:9" x14ac:dyDescent="0.25">
      <c r="A329" s="36"/>
      <c r="B329" s="38"/>
      <c r="C329" s="20"/>
      <c r="D329" s="21"/>
      <c r="E329" s="20"/>
      <c r="F329" s="21"/>
      <c r="G329" s="21"/>
      <c r="H329" s="21"/>
      <c r="I329" s="34"/>
    </row>
    <row r="330" spans="1:9" x14ac:dyDescent="0.25">
      <c r="A330" s="36"/>
      <c r="B330" s="38"/>
      <c r="C330" s="20"/>
      <c r="D330" s="21"/>
      <c r="E330" s="20"/>
      <c r="F330" s="21"/>
      <c r="G330" s="21"/>
      <c r="H330" s="21"/>
      <c r="I330" s="34"/>
    </row>
    <row r="331" spans="1:9" x14ac:dyDescent="0.25">
      <c r="A331" s="36"/>
      <c r="B331" s="38"/>
      <c r="C331" s="20"/>
      <c r="D331" s="21"/>
      <c r="E331" s="20"/>
      <c r="F331" s="21"/>
      <c r="G331" s="21"/>
      <c r="H331" s="21"/>
      <c r="I331" s="34"/>
    </row>
    <row r="332" spans="1:9" x14ac:dyDescent="0.25">
      <c r="A332" s="36"/>
      <c r="B332" s="38"/>
      <c r="C332" s="20"/>
      <c r="D332" s="21"/>
      <c r="E332" s="20"/>
      <c r="F332" s="21"/>
      <c r="G332" s="21"/>
      <c r="H332" s="21"/>
      <c r="I332" s="34"/>
    </row>
    <row r="333" spans="1:9" x14ac:dyDescent="0.25">
      <c r="A333" s="36"/>
      <c r="B333" s="38"/>
      <c r="C333" s="20"/>
      <c r="D333" s="21"/>
      <c r="E333" s="20"/>
      <c r="F333" s="21"/>
      <c r="G333" s="21"/>
      <c r="H333" s="21"/>
      <c r="I333" s="34"/>
    </row>
    <row r="334" spans="1:9" x14ac:dyDescent="0.25">
      <c r="A334" s="36"/>
      <c r="B334" s="38"/>
      <c r="C334" s="20"/>
      <c r="D334" s="21"/>
      <c r="E334" s="20"/>
      <c r="F334" s="21"/>
      <c r="G334" s="21"/>
      <c r="H334" s="21"/>
      <c r="I334" s="34"/>
    </row>
    <row r="335" spans="1:9" x14ac:dyDescent="0.25">
      <c r="A335" s="36"/>
      <c r="B335" s="38"/>
      <c r="C335" s="20"/>
      <c r="D335" s="21"/>
      <c r="E335" s="20"/>
      <c r="F335" s="21"/>
      <c r="G335" s="21"/>
      <c r="H335" s="21"/>
      <c r="I335" s="34"/>
    </row>
    <row r="336" spans="1:9" x14ac:dyDescent="0.25">
      <c r="A336" s="244"/>
      <c r="B336" s="244"/>
      <c r="C336" s="244"/>
      <c r="D336" s="244"/>
      <c r="E336" s="244"/>
      <c r="F336" s="244"/>
      <c r="G336" s="197"/>
      <c r="H336" s="197"/>
      <c r="I336" s="14"/>
    </row>
    <row r="337" spans="1:9" x14ac:dyDescent="0.25">
      <c r="A337" s="39"/>
      <c r="B337" s="38"/>
      <c r="C337" s="36"/>
      <c r="D337" s="36"/>
      <c r="E337" s="36"/>
      <c r="F337" s="21"/>
      <c r="G337" s="21"/>
      <c r="H337" s="21"/>
      <c r="I337" s="38"/>
    </row>
    <row r="338" spans="1:9" x14ac:dyDescent="0.25">
      <c r="A338" s="39"/>
      <c r="B338" s="38"/>
      <c r="C338" s="36"/>
      <c r="D338" s="36"/>
      <c r="E338" s="36"/>
      <c r="F338" s="21"/>
      <c r="G338" s="21"/>
      <c r="H338" s="21"/>
      <c r="I338" s="38"/>
    </row>
    <row r="339" spans="1:9" x14ac:dyDescent="0.25">
      <c r="A339" s="245"/>
      <c r="B339" s="245"/>
      <c r="C339" s="245"/>
      <c r="D339" s="245"/>
      <c r="E339" s="245"/>
      <c r="F339" s="245"/>
      <c r="G339" s="245"/>
      <c r="H339" s="245"/>
      <c r="I339" s="245"/>
    </row>
    <row r="340" spans="1:9" x14ac:dyDescent="0.25">
      <c r="A340" s="246"/>
      <c r="B340" s="244"/>
      <c r="C340" s="244"/>
      <c r="D340" s="244"/>
      <c r="E340" s="244"/>
      <c r="F340" s="244"/>
      <c r="G340" s="197"/>
      <c r="H340" s="197"/>
      <c r="I340" s="244"/>
    </row>
    <row r="341" spans="1:9" x14ac:dyDescent="0.25">
      <c r="A341" s="246"/>
      <c r="B341" s="244"/>
      <c r="C341" s="23"/>
      <c r="D341" s="23"/>
      <c r="E341" s="23"/>
      <c r="F341" s="37"/>
      <c r="G341" s="37"/>
      <c r="H341" s="37"/>
      <c r="I341" s="244"/>
    </row>
    <row r="342" spans="1:9" x14ac:dyDescent="0.25">
      <c r="A342" s="36"/>
      <c r="B342" s="38"/>
      <c r="C342" s="20"/>
      <c r="D342" s="21"/>
      <c r="E342" s="20"/>
      <c r="F342" s="21"/>
      <c r="G342" s="21"/>
      <c r="H342" s="21"/>
      <c r="I342" s="34"/>
    </row>
    <row r="343" spans="1:9" x14ac:dyDescent="0.25">
      <c r="A343" s="36"/>
      <c r="B343" s="38"/>
      <c r="C343" s="20"/>
      <c r="D343" s="21"/>
      <c r="E343" s="20"/>
      <c r="F343" s="21"/>
      <c r="G343" s="21"/>
      <c r="H343" s="21"/>
      <c r="I343" s="34"/>
    </row>
    <row r="344" spans="1:9" x14ac:dyDescent="0.25">
      <c r="A344" s="36"/>
      <c r="B344" s="38"/>
      <c r="C344" s="20"/>
      <c r="D344" s="21"/>
      <c r="E344" s="20"/>
      <c r="F344" s="21"/>
      <c r="G344" s="21"/>
      <c r="H344" s="21"/>
      <c r="I344" s="34"/>
    </row>
    <row r="345" spans="1:9" x14ac:dyDescent="0.25">
      <c r="A345" s="36"/>
      <c r="B345" s="38"/>
      <c r="C345" s="20"/>
      <c r="D345" s="21"/>
      <c r="E345" s="20"/>
      <c r="F345" s="21"/>
      <c r="G345" s="21"/>
      <c r="H345" s="21"/>
      <c r="I345" s="34"/>
    </row>
    <row r="346" spans="1:9" x14ac:dyDescent="0.25">
      <c r="A346" s="36"/>
      <c r="B346" s="38"/>
      <c r="C346" s="20"/>
      <c r="D346" s="21"/>
      <c r="E346" s="20"/>
      <c r="F346" s="21"/>
      <c r="G346" s="21"/>
      <c r="H346" s="21"/>
      <c r="I346" s="34"/>
    </row>
    <row r="347" spans="1:9" x14ac:dyDescent="0.25">
      <c r="A347" s="36"/>
      <c r="B347" s="38"/>
      <c r="C347" s="20"/>
      <c r="D347" s="21"/>
      <c r="E347" s="20"/>
      <c r="F347" s="21"/>
      <c r="G347" s="21"/>
      <c r="H347" s="21"/>
      <c r="I347" s="34"/>
    </row>
    <row r="348" spans="1:9" x14ac:dyDescent="0.25">
      <c r="A348" s="36"/>
      <c r="B348" s="38"/>
      <c r="C348" s="20"/>
      <c r="D348" s="21"/>
      <c r="E348" s="20"/>
      <c r="F348" s="21"/>
      <c r="G348" s="21"/>
      <c r="H348" s="21"/>
      <c r="I348" s="34"/>
    </row>
    <row r="349" spans="1:9" x14ac:dyDescent="0.25">
      <c r="A349" s="36"/>
      <c r="B349" s="38"/>
      <c r="C349" s="20"/>
      <c r="D349" s="21"/>
      <c r="E349" s="20"/>
      <c r="F349" s="21"/>
      <c r="G349" s="21"/>
      <c r="H349" s="21"/>
      <c r="I349" s="34"/>
    </row>
    <row r="350" spans="1:9" x14ac:dyDescent="0.25">
      <c r="A350" s="36"/>
      <c r="B350" s="38"/>
      <c r="C350" s="20"/>
      <c r="D350" s="21"/>
      <c r="E350" s="20"/>
      <c r="F350" s="21"/>
      <c r="G350" s="21"/>
      <c r="H350" s="21"/>
      <c r="I350" s="34"/>
    </row>
    <row r="351" spans="1:9" x14ac:dyDescent="0.25">
      <c r="A351" s="244"/>
      <c r="B351" s="244"/>
      <c r="C351" s="244"/>
      <c r="D351" s="244"/>
      <c r="E351" s="244"/>
      <c r="F351" s="244"/>
      <c r="G351" s="197"/>
      <c r="H351" s="197"/>
      <c r="I351" s="14"/>
    </row>
    <row r="352" spans="1:9" x14ac:dyDescent="0.25">
      <c r="A352" s="39"/>
      <c r="B352" s="38"/>
      <c r="C352" s="36"/>
      <c r="D352" s="36"/>
      <c r="E352" s="36"/>
      <c r="F352" s="21"/>
      <c r="G352" s="21"/>
      <c r="H352" s="21"/>
      <c r="I352" s="38"/>
    </row>
    <row r="353" spans="1:9" x14ac:dyDescent="0.25">
      <c r="A353" s="39"/>
      <c r="B353" s="38"/>
      <c r="C353" s="36"/>
      <c r="D353" s="36"/>
      <c r="E353" s="36"/>
      <c r="F353" s="21"/>
      <c r="G353" s="21"/>
      <c r="H353" s="21"/>
      <c r="I353" s="38"/>
    </row>
    <row r="354" spans="1:9" x14ac:dyDescent="0.25">
      <c r="A354" s="39"/>
      <c r="B354" s="38"/>
      <c r="C354" s="36"/>
      <c r="D354" s="36"/>
      <c r="E354" s="36"/>
      <c r="F354" s="21"/>
      <c r="G354" s="21"/>
      <c r="H354" s="21"/>
      <c r="I354" s="38"/>
    </row>
    <row r="355" spans="1:9" x14ac:dyDescent="0.25">
      <c r="A355" s="245"/>
      <c r="B355" s="245"/>
      <c r="C355" s="245"/>
      <c r="D355" s="245"/>
      <c r="E355" s="245"/>
      <c r="F355" s="245"/>
      <c r="G355" s="245"/>
      <c r="H355" s="245"/>
      <c r="I355" s="245"/>
    </row>
    <row r="356" spans="1:9" x14ac:dyDescent="0.25">
      <c r="A356" s="246"/>
      <c r="B356" s="244"/>
      <c r="C356" s="244"/>
      <c r="D356" s="244"/>
      <c r="E356" s="244"/>
      <c r="F356" s="244"/>
      <c r="G356" s="197"/>
      <c r="H356" s="197"/>
      <c r="I356" s="244"/>
    </row>
    <row r="357" spans="1:9" x14ac:dyDescent="0.25">
      <c r="A357" s="246"/>
      <c r="B357" s="244"/>
      <c r="C357" s="23"/>
      <c r="D357" s="23"/>
      <c r="E357" s="23"/>
      <c r="F357" s="37"/>
      <c r="G357" s="37"/>
      <c r="H357" s="37"/>
      <c r="I357" s="244"/>
    </row>
    <row r="358" spans="1:9" x14ac:dyDescent="0.25">
      <c r="A358" s="36"/>
      <c r="B358" s="38"/>
      <c r="C358" s="20"/>
      <c r="D358" s="21"/>
      <c r="E358" s="20"/>
      <c r="F358" s="21"/>
      <c r="G358" s="21"/>
      <c r="H358" s="21"/>
      <c r="I358" s="34"/>
    </row>
    <row r="359" spans="1:9" x14ac:dyDescent="0.25">
      <c r="A359" s="36"/>
      <c r="B359" s="38"/>
      <c r="C359" s="20"/>
      <c r="D359" s="21"/>
      <c r="E359" s="20"/>
      <c r="F359" s="21"/>
      <c r="G359" s="21"/>
      <c r="H359" s="21"/>
      <c r="I359" s="34"/>
    </row>
    <row r="360" spans="1:9" x14ac:dyDescent="0.25">
      <c r="A360" s="36"/>
      <c r="B360" s="38"/>
      <c r="C360" s="20"/>
      <c r="D360" s="21"/>
      <c r="E360" s="20"/>
      <c r="F360" s="21"/>
      <c r="G360" s="21"/>
      <c r="H360" s="21"/>
      <c r="I360" s="34"/>
    </row>
    <row r="361" spans="1:9" x14ac:dyDescent="0.25">
      <c r="A361" s="36"/>
      <c r="B361" s="38"/>
      <c r="C361" s="20"/>
      <c r="D361" s="21"/>
      <c r="E361" s="20"/>
      <c r="F361" s="21"/>
      <c r="G361" s="21"/>
      <c r="H361" s="21"/>
      <c r="I361" s="34"/>
    </row>
    <row r="362" spans="1:9" x14ac:dyDescent="0.25">
      <c r="A362" s="36"/>
      <c r="B362" s="38"/>
      <c r="C362" s="20"/>
      <c r="D362" s="21"/>
      <c r="E362" s="20"/>
      <c r="F362" s="21"/>
      <c r="G362" s="21"/>
      <c r="H362" s="21"/>
      <c r="I362" s="34"/>
    </row>
    <row r="363" spans="1:9" x14ac:dyDescent="0.25">
      <c r="A363" s="36"/>
      <c r="B363" s="38"/>
      <c r="C363" s="20"/>
      <c r="D363" s="21"/>
      <c r="E363" s="20"/>
      <c r="F363" s="21"/>
      <c r="G363" s="21"/>
      <c r="H363" s="21"/>
      <c r="I363" s="34"/>
    </row>
    <row r="364" spans="1:9" x14ac:dyDescent="0.25">
      <c r="A364" s="36"/>
      <c r="B364" s="38"/>
      <c r="C364" s="20"/>
      <c r="D364" s="21"/>
      <c r="E364" s="20"/>
      <c r="F364" s="21"/>
      <c r="G364" s="21"/>
      <c r="H364" s="21"/>
      <c r="I364" s="34"/>
    </row>
    <row r="365" spans="1:9" x14ac:dyDescent="0.25">
      <c r="A365" s="36"/>
      <c r="B365" s="38"/>
      <c r="C365" s="20"/>
      <c r="D365" s="21"/>
      <c r="E365" s="20"/>
      <c r="F365" s="21"/>
      <c r="G365" s="21"/>
      <c r="H365" s="21"/>
      <c r="I365" s="34"/>
    </row>
    <row r="366" spans="1:9" x14ac:dyDescent="0.25">
      <c r="A366" s="36"/>
      <c r="B366" s="38"/>
      <c r="C366" s="20"/>
      <c r="D366" s="21"/>
      <c r="E366" s="20"/>
      <c r="F366" s="21"/>
      <c r="G366" s="21"/>
      <c r="H366" s="21"/>
      <c r="I366" s="34"/>
    </row>
    <row r="367" spans="1:9" x14ac:dyDescent="0.25">
      <c r="A367" s="244"/>
      <c r="B367" s="244"/>
      <c r="C367" s="244"/>
      <c r="D367" s="244"/>
      <c r="E367" s="244"/>
      <c r="F367" s="244"/>
      <c r="G367" s="197"/>
      <c r="H367" s="197"/>
      <c r="I367" s="14"/>
    </row>
    <row r="368" spans="1:9" x14ac:dyDescent="0.25">
      <c r="A368" s="39"/>
      <c r="B368" s="38"/>
      <c r="C368" s="36"/>
      <c r="D368" s="36"/>
      <c r="E368" s="36"/>
      <c r="F368" s="21"/>
      <c r="G368" s="21"/>
      <c r="H368" s="21"/>
      <c r="I368" s="38"/>
    </row>
    <row r="369" spans="1:9" x14ac:dyDescent="0.25">
      <c r="A369" s="245"/>
      <c r="B369" s="245"/>
      <c r="C369" s="245"/>
      <c r="D369" s="245"/>
      <c r="E369" s="245"/>
      <c r="F369" s="245"/>
      <c r="G369" s="245"/>
      <c r="H369" s="245"/>
      <c r="I369" s="245"/>
    </row>
    <row r="370" spans="1:9" x14ac:dyDescent="0.25">
      <c r="A370" s="246"/>
      <c r="B370" s="244"/>
      <c r="C370" s="244"/>
      <c r="D370" s="244"/>
      <c r="E370" s="244"/>
      <c r="F370" s="244"/>
      <c r="G370" s="197"/>
      <c r="H370" s="197"/>
      <c r="I370" s="244"/>
    </row>
    <row r="371" spans="1:9" x14ac:dyDescent="0.25">
      <c r="A371" s="246"/>
      <c r="B371" s="244"/>
      <c r="C371" s="23"/>
      <c r="D371" s="23"/>
      <c r="E371" s="23"/>
      <c r="F371" s="37"/>
      <c r="G371" s="37"/>
      <c r="H371" s="37"/>
      <c r="I371" s="244"/>
    </row>
    <row r="372" spans="1:9" x14ac:dyDescent="0.25">
      <c r="A372" s="36"/>
      <c r="B372" s="38"/>
      <c r="C372" s="20"/>
      <c r="D372" s="21"/>
      <c r="E372" s="20"/>
      <c r="F372" s="21"/>
      <c r="G372" s="21"/>
      <c r="H372" s="21"/>
      <c r="I372" s="34"/>
    </row>
    <row r="373" spans="1:9" x14ac:dyDescent="0.25">
      <c r="A373" s="36"/>
      <c r="B373" s="38"/>
      <c r="C373" s="20"/>
      <c r="D373" s="21"/>
      <c r="E373" s="20"/>
      <c r="F373" s="21"/>
      <c r="G373" s="21"/>
      <c r="H373" s="21"/>
      <c r="I373" s="34"/>
    </row>
    <row r="374" spans="1:9" x14ac:dyDescent="0.25">
      <c r="A374" s="36"/>
      <c r="B374" s="38"/>
      <c r="C374" s="20"/>
      <c r="D374" s="21"/>
      <c r="E374" s="20"/>
      <c r="F374" s="21"/>
      <c r="G374" s="21"/>
      <c r="H374" s="21"/>
      <c r="I374" s="34"/>
    </row>
    <row r="375" spans="1:9" x14ac:dyDescent="0.25">
      <c r="A375" s="36"/>
      <c r="B375" s="38"/>
      <c r="C375" s="20"/>
      <c r="D375" s="21"/>
      <c r="E375" s="20"/>
      <c r="F375" s="21"/>
      <c r="G375" s="21"/>
      <c r="H375" s="21"/>
      <c r="I375" s="34"/>
    </row>
    <row r="376" spans="1:9" x14ac:dyDescent="0.25">
      <c r="A376" s="36"/>
      <c r="B376" s="38"/>
      <c r="C376" s="20"/>
      <c r="D376" s="21"/>
      <c r="E376" s="20"/>
      <c r="F376" s="21"/>
      <c r="G376" s="21"/>
      <c r="H376" s="21"/>
      <c r="I376" s="34"/>
    </row>
    <row r="377" spans="1:9" x14ac:dyDescent="0.25">
      <c r="A377" s="36"/>
      <c r="B377" s="38"/>
      <c r="C377" s="20"/>
      <c r="D377" s="21"/>
      <c r="E377" s="20"/>
      <c r="F377" s="21"/>
      <c r="G377" s="21"/>
      <c r="H377" s="21"/>
      <c r="I377" s="34"/>
    </row>
    <row r="378" spans="1:9" x14ac:dyDescent="0.25">
      <c r="A378" s="36"/>
      <c r="B378" s="38"/>
      <c r="C378" s="20"/>
      <c r="D378" s="21"/>
      <c r="E378" s="20"/>
      <c r="F378" s="21"/>
      <c r="G378" s="21"/>
      <c r="H378" s="21"/>
      <c r="I378" s="34"/>
    </row>
    <row r="379" spans="1:9" x14ac:dyDescent="0.25">
      <c r="A379" s="36"/>
      <c r="B379" s="38"/>
      <c r="C379" s="20"/>
      <c r="D379" s="21"/>
      <c r="E379" s="20"/>
      <c r="F379" s="21"/>
      <c r="G379" s="21"/>
      <c r="H379" s="21"/>
      <c r="I379" s="34"/>
    </row>
    <row r="380" spans="1:9" x14ac:dyDescent="0.25">
      <c r="A380" s="36"/>
      <c r="B380" s="38"/>
      <c r="C380" s="20"/>
      <c r="D380" s="21"/>
      <c r="E380" s="20"/>
      <c r="F380" s="21"/>
      <c r="G380" s="21"/>
      <c r="H380" s="21"/>
      <c r="I380" s="34"/>
    </row>
    <row r="381" spans="1:9" x14ac:dyDescent="0.25">
      <c r="A381" s="244"/>
      <c r="B381" s="244"/>
      <c r="C381" s="244"/>
      <c r="D381" s="244"/>
      <c r="E381" s="244"/>
      <c r="F381" s="244"/>
      <c r="G381" s="197"/>
      <c r="H381" s="197"/>
      <c r="I381" s="14"/>
    </row>
    <row r="382" spans="1:9" x14ac:dyDescent="0.25">
      <c r="A382" s="39"/>
      <c r="B382" s="38"/>
      <c r="C382" s="36"/>
      <c r="D382" s="36"/>
      <c r="E382" s="36"/>
      <c r="F382" s="21"/>
      <c r="G382" s="21"/>
      <c r="H382" s="21"/>
      <c r="I382" s="38"/>
    </row>
  </sheetData>
  <mergeCells count="192">
    <mergeCell ref="K4:K17"/>
    <mergeCell ref="J4:J17"/>
    <mergeCell ref="I39:I40"/>
    <mergeCell ref="J39:J40"/>
    <mergeCell ref="I23:I24"/>
    <mergeCell ref="I16:I17"/>
    <mergeCell ref="A40:H40"/>
    <mergeCell ref="A24:H24"/>
    <mergeCell ref="A17:H17"/>
    <mergeCell ref="A4:I4"/>
    <mergeCell ref="A27:I27"/>
    <mergeCell ref="A28:A29"/>
    <mergeCell ref="B28:B29"/>
    <mergeCell ref="C28:D28"/>
    <mergeCell ref="E28:F28"/>
    <mergeCell ref="I28:I29"/>
    <mergeCell ref="A5:A6"/>
    <mergeCell ref="B5:B6"/>
    <mergeCell ref="I5:I6"/>
    <mergeCell ref="A20:I20"/>
    <mergeCell ref="A21:A22"/>
    <mergeCell ref="B21:B22"/>
    <mergeCell ref="C21:D21"/>
    <mergeCell ref="E21:F21"/>
    <mergeCell ref="E43:F43"/>
    <mergeCell ref="C43:D43"/>
    <mergeCell ref="A381:F381"/>
    <mergeCell ref="A356:A357"/>
    <mergeCell ref="B356:B357"/>
    <mergeCell ref="C356:D356"/>
    <mergeCell ref="E356:F356"/>
    <mergeCell ref="I356:I357"/>
    <mergeCell ref="A367:F367"/>
    <mergeCell ref="A369:I369"/>
    <mergeCell ref="A370:A371"/>
    <mergeCell ref="B370:B371"/>
    <mergeCell ref="C370:D370"/>
    <mergeCell ref="E370:F370"/>
    <mergeCell ref="I370:I371"/>
    <mergeCell ref="A336:F336"/>
    <mergeCell ref="A339:I339"/>
    <mergeCell ref="A340:A341"/>
    <mergeCell ref="B340:B341"/>
    <mergeCell ref="C340:D340"/>
    <mergeCell ref="E340:F340"/>
    <mergeCell ref="I340:I341"/>
    <mergeCell ref="A351:F351"/>
    <mergeCell ref="A355:I355"/>
    <mergeCell ref="A310:A311"/>
    <mergeCell ref="B310:B311"/>
    <mergeCell ref="C310:D310"/>
    <mergeCell ref="E310:F310"/>
    <mergeCell ref="I310:I311"/>
    <mergeCell ref="A321:F321"/>
    <mergeCell ref="A324:I324"/>
    <mergeCell ref="A325:A326"/>
    <mergeCell ref="B325:B326"/>
    <mergeCell ref="C325:D325"/>
    <mergeCell ref="E325:F325"/>
    <mergeCell ref="I325:I326"/>
    <mergeCell ref="A309:I309"/>
    <mergeCell ref="A98:I98"/>
    <mergeCell ref="A99:A100"/>
    <mergeCell ref="B99:B100"/>
    <mergeCell ref="C99:D99"/>
    <mergeCell ref="E99:F99"/>
    <mergeCell ref="I99:I100"/>
    <mergeCell ref="A166:F166"/>
    <mergeCell ref="A152:F152"/>
    <mergeCell ref="A154:I154"/>
    <mergeCell ref="A155:A156"/>
    <mergeCell ref="B155:B156"/>
    <mergeCell ref="C155:D155"/>
    <mergeCell ref="E155:F155"/>
    <mergeCell ref="I155:I156"/>
    <mergeCell ref="A138:F138"/>
    <mergeCell ref="A140:I140"/>
    <mergeCell ref="A141:A142"/>
    <mergeCell ref="B141:B142"/>
    <mergeCell ref="C141:D141"/>
    <mergeCell ref="E141:F141"/>
    <mergeCell ref="I141:I142"/>
    <mergeCell ref="A180:F180"/>
    <mergeCell ref="A182:I182"/>
    <mergeCell ref="C85:D85"/>
    <mergeCell ref="E85:F85"/>
    <mergeCell ref="I85:I86"/>
    <mergeCell ref="A56:I56"/>
    <mergeCell ref="A57:A58"/>
    <mergeCell ref="B57:B58"/>
    <mergeCell ref="C57:D57"/>
    <mergeCell ref="E57:F57"/>
    <mergeCell ref="I57:I58"/>
    <mergeCell ref="A68:F68"/>
    <mergeCell ref="A70:I70"/>
    <mergeCell ref="A71:A72"/>
    <mergeCell ref="B71:B72"/>
    <mergeCell ref="C71:D71"/>
    <mergeCell ref="E71:F71"/>
    <mergeCell ref="I71:I72"/>
    <mergeCell ref="I21:I22"/>
    <mergeCell ref="C5:D5"/>
    <mergeCell ref="E5:F5"/>
    <mergeCell ref="G5:H5"/>
    <mergeCell ref="A124:F124"/>
    <mergeCell ref="A126:I126"/>
    <mergeCell ref="A127:A128"/>
    <mergeCell ref="B127:B128"/>
    <mergeCell ref="C127:D127"/>
    <mergeCell ref="E127:F127"/>
    <mergeCell ref="I127:I128"/>
    <mergeCell ref="A110:F110"/>
    <mergeCell ref="A112:I112"/>
    <mergeCell ref="A113:A114"/>
    <mergeCell ref="B113:B114"/>
    <mergeCell ref="C113:D113"/>
    <mergeCell ref="E113:F113"/>
    <mergeCell ref="I113:I114"/>
    <mergeCell ref="A54:F54"/>
    <mergeCell ref="A96:F96"/>
    <mergeCell ref="A82:F82"/>
    <mergeCell ref="A84:I84"/>
    <mergeCell ref="A85:A86"/>
    <mergeCell ref="B85:B86"/>
    <mergeCell ref="A183:A184"/>
    <mergeCell ref="B183:B184"/>
    <mergeCell ref="C183:D183"/>
    <mergeCell ref="E183:F183"/>
    <mergeCell ref="I183:I184"/>
    <mergeCell ref="A168:I168"/>
    <mergeCell ref="A169:A170"/>
    <mergeCell ref="B169:B170"/>
    <mergeCell ref="C169:D169"/>
    <mergeCell ref="E169:F169"/>
    <mergeCell ref="I169:I170"/>
    <mergeCell ref="A208:F208"/>
    <mergeCell ref="A210:I210"/>
    <mergeCell ref="A211:A212"/>
    <mergeCell ref="B211:B212"/>
    <mergeCell ref="C211:D211"/>
    <mergeCell ref="E211:F211"/>
    <mergeCell ref="I211:I212"/>
    <mergeCell ref="A194:F194"/>
    <mergeCell ref="A196:I196"/>
    <mergeCell ref="A197:A198"/>
    <mergeCell ref="B197:B198"/>
    <mergeCell ref="C197:D197"/>
    <mergeCell ref="E197:F197"/>
    <mergeCell ref="I197:I198"/>
    <mergeCell ref="A236:F236"/>
    <mergeCell ref="A238:I238"/>
    <mergeCell ref="A239:A240"/>
    <mergeCell ref="B239:B240"/>
    <mergeCell ref="C239:D239"/>
    <mergeCell ref="E239:F239"/>
    <mergeCell ref="I239:I240"/>
    <mergeCell ref="A222:F222"/>
    <mergeCell ref="A224:I224"/>
    <mergeCell ref="A225:A226"/>
    <mergeCell ref="B225:B226"/>
    <mergeCell ref="C225:D225"/>
    <mergeCell ref="E225:F225"/>
    <mergeCell ref="I225:I226"/>
    <mergeCell ref="A264:F264"/>
    <mergeCell ref="A266:I266"/>
    <mergeCell ref="A267:A268"/>
    <mergeCell ref="B267:B268"/>
    <mergeCell ref="C267:D267"/>
    <mergeCell ref="E267:F267"/>
    <mergeCell ref="I267:I268"/>
    <mergeCell ref="A250:F250"/>
    <mergeCell ref="A252:I252"/>
    <mergeCell ref="A253:A254"/>
    <mergeCell ref="B253:B254"/>
    <mergeCell ref="C253:D253"/>
    <mergeCell ref="E253:F253"/>
    <mergeCell ref="I253:I254"/>
    <mergeCell ref="A306:F306"/>
    <mergeCell ref="A292:F292"/>
    <mergeCell ref="A294:I294"/>
    <mergeCell ref="A295:A296"/>
    <mergeCell ref="B295:B296"/>
    <mergeCell ref="C295:D295"/>
    <mergeCell ref="E295:F295"/>
    <mergeCell ref="I295:I296"/>
    <mergeCell ref="A278:F278"/>
    <mergeCell ref="A280:I280"/>
    <mergeCell ref="A281:A282"/>
    <mergeCell ref="B281:B282"/>
    <mergeCell ref="C281:D281"/>
    <mergeCell ref="E281:F281"/>
    <mergeCell ref="I281:I282"/>
  </mergeCells>
  <conditionalFormatting sqref="C30:C35 E30:E35 C7:C16 E7:E16">
    <cfRule type="cellIs" dxfId="693" priority="1020" operator="greaterThan">
      <formula>0</formula>
    </cfRule>
  </conditionalFormatting>
  <conditionalFormatting sqref="D30:D35 F30:H35 D7:D16 F7:H16">
    <cfRule type="cellIs" dxfId="692" priority="1019" operator="greaterThan">
      <formula>0</formula>
    </cfRule>
  </conditionalFormatting>
  <conditionalFormatting sqref="C30:H35 C7:H16">
    <cfRule type="cellIs" dxfId="691" priority="1012" operator="equal">
      <formula>""</formula>
    </cfRule>
  </conditionalFormatting>
  <conditionalFormatting sqref="I7:I15 I30:I35">
    <cfRule type="cellIs" dxfId="690" priority="996" operator="equal">
      <formula>0</formula>
    </cfRule>
  </conditionalFormatting>
  <conditionalFormatting sqref="B16">
    <cfRule type="containsText" dxfId="689" priority="975" operator="containsText" text="DELETE THIS ROW">
      <formula>NOT(ISERROR(SEARCH("DELETE THIS ROW",B16)))</formula>
    </cfRule>
  </conditionalFormatting>
  <conditionalFormatting sqref="I19">
    <cfRule type="containsText" dxfId="688" priority="968" operator="containsText" text="Input Volume">
      <formula>NOT(ISERROR(SEARCH("Input Volume",I19)))</formula>
    </cfRule>
  </conditionalFormatting>
  <conditionalFormatting sqref="A19">
    <cfRule type="cellIs" dxfId="687" priority="967" operator="equal">
      <formula>"DELETE THIS ROW"</formula>
    </cfRule>
  </conditionalFormatting>
  <conditionalFormatting sqref="B13:B15">
    <cfRule type="containsText" dxfId="686" priority="940" operator="containsText" text="DELETE THIS ROW">
      <formula>NOT(ISERROR(SEARCH("DELETE THIS ROW",B13)))</formula>
    </cfRule>
  </conditionalFormatting>
  <conditionalFormatting sqref="C37:C38 E36:E38">
    <cfRule type="cellIs" dxfId="685" priority="939" operator="greaterThan">
      <formula>0</formula>
    </cfRule>
  </conditionalFormatting>
  <conditionalFormatting sqref="D37:D38 F36:H38">
    <cfRule type="cellIs" dxfId="684" priority="938" operator="greaterThan">
      <formula>0</formula>
    </cfRule>
  </conditionalFormatting>
  <conditionalFormatting sqref="C37:H38 E36:H36">
    <cfRule type="cellIs" dxfId="683" priority="937" operator="equal">
      <formula>""</formula>
    </cfRule>
  </conditionalFormatting>
  <conditionalFormatting sqref="I36:I38">
    <cfRule type="cellIs" dxfId="682" priority="936" operator="equal">
      <formula>0</formula>
    </cfRule>
  </conditionalFormatting>
  <conditionalFormatting sqref="B36:B38">
    <cfRule type="containsText" dxfId="681" priority="933" operator="containsText" text="DELETE THIS ROW">
      <formula>NOT(ISERROR(SEARCH("DELETE THIS ROW",B36)))</formula>
    </cfRule>
  </conditionalFormatting>
  <conditionalFormatting sqref="B51:B53">
    <cfRule type="containsText" dxfId="680" priority="928" operator="containsText" text="DELETE THIS ROW">
      <formula>NOT(ISERROR(SEARCH("DELETE THIS ROW",B51)))</formula>
    </cfRule>
  </conditionalFormatting>
  <conditionalFormatting sqref="B65:B67">
    <cfRule type="containsText" dxfId="679" priority="923" operator="containsText" text="DELETE THIS ROW">
      <formula>NOT(ISERROR(SEARCH("DELETE THIS ROW",B65)))</formula>
    </cfRule>
  </conditionalFormatting>
  <conditionalFormatting sqref="B79:B81">
    <cfRule type="containsText" dxfId="678" priority="918" operator="containsText" text="DELETE THIS ROW">
      <formula>NOT(ISERROR(SEARCH("DELETE THIS ROW",B79)))</formula>
    </cfRule>
  </conditionalFormatting>
  <conditionalFormatting sqref="B93:B95">
    <cfRule type="containsText" dxfId="677" priority="913" operator="containsText" text="DELETE THIS ROW">
      <formula>NOT(ISERROR(SEARCH("DELETE THIS ROW",B93)))</formula>
    </cfRule>
  </conditionalFormatting>
  <conditionalFormatting sqref="B107:B109">
    <cfRule type="containsText" dxfId="676" priority="903" operator="containsText" text="DELETE THIS ROW">
      <formula>NOT(ISERROR(SEARCH("DELETE THIS ROW",B107)))</formula>
    </cfRule>
  </conditionalFormatting>
  <conditionalFormatting sqref="B121:B123">
    <cfRule type="containsText" dxfId="675" priority="893" operator="containsText" text="DELETE THIS ROW">
      <formula>NOT(ISERROR(SEARCH("DELETE THIS ROW",B121)))</formula>
    </cfRule>
  </conditionalFormatting>
  <conditionalFormatting sqref="B135:B137">
    <cfRule type="containsText" dxfId="674" priority="883" operator="containsText" text="DELETE THIS ROW">
      <formula>NOT(ISERROR(SEARCH("DELETE THIS ROW",B135)))</formula>
    </cfRule>
  </conditionalFormatting>
  <conditionalFormatting sqref="B149:B151">
    <cfRule type="containsText" dxfId="673" priority="873" operator="containsText" text="DELETE THIS ROW">
      <formula>NOT(ISERROR(SEARCH("DELETE THIS ROW",B149)))</formula>
    </cfRule>
  </conditionalFormatting>
  <conditionalFormatting sqref="B163:B165">
    <cfRule type="containsText" dxfId="672" priority="863" operator="containsText" text="DELETE THIS ROW">
      <formula>NOT(ISERROR(SEARCH("DELETE THIS ROW",B163)))</formula>
    </cfRule>
  </conditionalFormatting>
  <conditionalFormatting sqref="E45 E48:E50 C47:C50">
    <cfRule type="cellIs" dxfId="671" priority="850" operator="greaterThan">
      <formula>0</formula>
    </cfRule>
  </conditionalFormatting>
  <conditionalFormatting sqref="F45:H45 F48:H50 D47:D50">
    <cfRule type="cellIs" dxfId="670" priority="849" operator="greaterThan">
      <formula>0</formula>
    </cfRule>
  </conditionalFormatting>
  <conditionalFormatting sqref="E45:H45 C48:H50 C47:D47">
    <cfRule type="cellIs" dxfId="669" priority="848" operator="equal">
      <formula>""</formula>
    </cfRule>
  </conditionalFormatting>
  <conditionalFormatting sqref="C52:C53 E51 E53">
    <cfRule type="cellIs" dxfId="668" priority="846" operator="greaterThan">
      <formula>0</formula>
    </cfRule>
  </conditionalFormatting>
  <conditionalFormatting sqref="D52:D53 F51:H51 F53:H53">
    <cfRule type="cellIs" dxfId="667" priority="845" operator="greaterThan">
      <formula>0</formula>
    </cfRule>
  </conditionalFormatting>
  <conditionalFormatting sqref="C53:H53 E51:H51 C52:D52">
    <cfRule type="cellIs" dxfId="666" priority="844" operator="equal">
      <formula>""</formula>
    </cfRule>
  </conditionalFormatting>
  <conditionalFormatting sqref="E59 E62:E64 C61:C64">
    <cfRule type="cellIs" dxfId="665" priority="842" operator="greaterThan">
      <formula>0</formula>
    </cfRule>
  </conditionalFormatting>
  <conditionalFormatting sqref="F59:H59 F62:H64 D61:D64">
    <cfRule type="cellIs" dxfId="664" priority="841" operator="greaterThan">
      <formula>0</formula>
    </cfRule>
  </conditionalFormatting>
  <conditionalFormatting sqref="E59:H59 C62:H64 C61:D61">
    <cfRule type="cellIs" dxfId="663" priority="840" operator="equal">
      <formula>""</formula>
    </cfRule>
  </conditionalFormatting>
  <conditionalFormatting sqref="C66:C67 E65 E67">
    <cfRule type="cellIs" dxfId="662" priority="838" operator="greaterThan">
      <formula>0</formula>
    </cfRule>
  </conditionalFormatting>
  <conditionalFormatting sqref="D66:D67 F65:H65 F67:H67">
    <cfRule type="cellIs" dxfId="661" priority="837" operator="greaterThan">
      <formula>0</formula>
    </cfRule>
  </conditionalFormatting>
  <conditionalFormatting sqref="C67:H67 E65:H65 C66:D66">
    <cfRule type="cellIs" dxfId="660" priority="836" operator="equal">
      <formula>""</formula>
    </cfRule>
  </conditionalFormatting>
  <conditionalFormatting sqref="E73 E76:E78 C75:C78">
    <cfRule type="cellIs" dxfId="659" priority="834" operator="greaterThan">
      <formula>0</formula>
    </cfRule>
  </conditionalFormatting>
  <conditionalFormatting sqref="F73:H73 F76:H78 D75:D78">
    <cfRule type="cellIs" dxfId="658" priority="833" operator="greaterThan">
      <formula>0</formula>
    </cfRule>
  </conditionalFormatting>
  <conditionalFormatting sqref="E73:H73 C76:H78 C75:D75">
    <cfRule type="cellIs" dxfId="657" priority="832" operator="equal">
      <formula>""</formula>
    </cfRule>
  </conditionalFormatting>
  <conditionalFormatting sqref="C80:C81 E79 E81">
    <cfRule type="cellIs" dxfId="656" priority="830" operator="greaterThan">
      <formula>0</formula>
    </cfRule>
  </conditionalFormatting>
  <conditionalFormatting sqref="D80:D81 F79:H79 F81:H81">
    <cfRule type="cellIs" dxfId="655" priority="829" operator="greaterThan">
      <formula>0</formula>
    </cfRule>
  </conditionalFormatting>
  <conditionalFormatting sqref="C81:H81 E79:H79 C80:D80">
    <cfRule type="cellIs" dxfId="654" priority="828" operator="equal">
      <formula>""</formula>
    </cfRule>
  </conditionalFormatting>
  <conditionalFormatting sqref="E87 E90:E92 C89:C92">
    <cfRule type="cellIs" dxfId="653" priority="826" operator="greaterThan">
      <formula>0</formula>
    </cfRule>
  </conditionalFormatting>
  <conditionalFormatting sqref="F87:H87 F90:H92 D89:D92">
    <cfRule type="cellIs" dxfId="652" priority="825" operator="greaterThan">
      <formula>0</formula>
    </cfRule>
  </conditionalFormatting>
  <conditionalFormatting sqref="E87:H87 C90:H92 C89:D89">
    <cfRule type="cellIs" dxfId="651" priority="824" operator="equal">
      <formula>""</formula>
    </cfRule>
  </conditionalFormatting>
  <conditionalFormatting sqref="C94:C95 E93 E95">
    <cfRule type="cellIs" dxfId="650" priority="822" operator="greaterThan">
      <formula>0</formula>
    </cfRule>
  </conditionalFormatting>
  <conditionalFormatting sqref="D94:D95 F93:H93 F95:H95">
    <cfRule type="cellIs" dxfId="649" priority="821" operator="greaterThan">
      <formula>0</formula>
    </cfRule>
  </conditionalFormatting>
  <conditionalFormatting sqref="C95:H95 E93:H93 C94:D94">
    <cfRule type="cellIs" dxfId="648" priority="820" operator="equal">
      <formula>""</formula>
    </cfRule>
  </conditionalFormatting>
  <conditionalFormatting sqref="E101 E104:E106 C103:C106">
    <cfRule type="cellIs" dxfId="647" priority="818" operator="greaterThan">
      <formula>0</formula>
    </cfRule>
  </conditionalFormatting>
  <conditionalFormatting sqref="F101:H101 F104:H106 D103:D106">
    <cfRule type="cellIs" dxfId="646" priority="817" operator="greaterThan">
      <formula>0</formula>
    </cfRule>
  </conditionalFormatting>
  <conditionalFormatting sqref="E101:H101 C104:H106 C103:D103">
    <cfRule type="cellIs" dxfId="645" priority="816" operator="equal">
      <formula>""</formula>
    </cfRule>
  </conditionalFormatting>
  <conditionalFormatting sqref="C108:C109 E107 E109">
    <cfRule type="cellIs" dxfId="644" priority="814" operator="greaterThan">
      <formula>0</formula>
    </cfRule>
  </conditionalFormatting>
  <conditionalFormatting sqref="D108:D109 F107:H107 F109:H109">
    <cfRule type="cellIs" dxfId="643" priority="813" operator="greaterThan">
      <formula>0</formula>
    </cfRule>
  </conditionalFormatting>
  <conditionalFormatting sqref="C109:H109 E107:H107 C108:D108">
    <cfRule type="cellIs" dxfId="642" priority="812" operator="equal">
      <formula>""</formula>
    </cfRule>
  </conditionalFormatting>
  <conditionalFormatting sqref="E115 E118:E120 C117:C120">
    <cfRule type="cellIs" dxfId="641" priority="810" operator="greaterThan">
      <formula>0</formula>
    </cfRule>
  </conditionalFormatting>
  <conditionalFormatting sqref="F115:H115 F118:H120 D117:D120">
    <cfRule type="cellIs" dxfId="640" priority="809" operator="greaterThan">
      <formula>0</formula>
    </cfRule>
  </conditionalFormatting>
  <conditionalFormatting sqref="E115:H115 C118:H120 C117:D117">
    <cfRule type="cellIs" dxfId="639" priority="808" operator="equal">
      <formula>""</formula>
    </cfRule>
  </conditionalFormatting>
  <conditionalFormatting sqref="C122:C123 E121 E123">
    <cfRule type="cellIs" dxfId="638" priority="806" operator="greaterThan">
      <formula>0</formula>
    </cfRule>
  </conditionalFormatting>
  <conditionalFormatting sqref="D122:D123 F121:H121 F123:H123">
    <cfRule type="cellIs" dxfId="637" priority="805" operator="greaterThan">
      <formula>0</formula>
    </cfRule>
  </conditionalFormatting>
  <conditionalFormatting sqref="C123:H123 E121:H121 C122:D122">
    <cfRule type="cellIs" dxfId="636" priority="804" operator="equal">
      <formula>""</formula>
    </cfRule>
  </conditionalFormatting>
  <conditionalFormatting sqref="E129 E132:E134 C131:C134">
    <cfRule type="cellIs" dxfId="635" priority="802" operator="greaterThan">
      <formula>0</formula>
    </cfRule>
  </conditionalFormatting>
  <conditionalFormatting sqref="F129:H129 F132:H134 D131:D134">
    <cfRule type="cellIs" dxfId="634" priority="801" operator="greaterThan">
      <formula>0</formula>
    </cfRule>
  </conditionalFormatting>
  <conditionalFormatting sqref="E129:H129 C132:H134 C131:D131">
    <cfRule type="cellIs" dxfId="633" priority="800" operator="equal">
      <formula>""</formula>
    </cfRule>
  </conditionalFormatting>
  <conditionalFormatting sqref="C136:C137 E135 E137">
    <cfRule type="cellIs" dxfId="632" priority="798" operator="greaterThan">
      <formula>0</formula>
    </cfRule>
  </conditionalFormatting>
  <conditionalFormatting sqref="D136:D137 F135:H135 F137:H137">
    <cfRule type="cellIs" dxfId="631" priority="797" operator="greaterThan">
      <formula>0</formula>
    </cfRule>
  </conditionalFormatting>
  <conditionalFormatting sqref="C137:H137 E135:H135 C136:D136">
    <cfRule type="cellIs" dxfId="630" priority="796" operator="equal">
      <formula>""</formula>
    </cfRule>
  </conditionalFormatting>
  <conditionalFormatting sqref="E143 E146:E148 C145:C148">
    <cfRule type="cellIs" dxfId="629" priority="794" operator="greaterThan">
      <formula>0</formula>
    </cfRule>
  </conditionalFormatting>
  <conditionalFormatting sqref="F143:H143 F146:H148 D145:D148">
    <cfRule type="cellIs" dxfId="628" priority="793" operator="greaterThan">
      <formula>0</formula>
    </cfRule>
  </conditionalFormatting>
  <conditionalFormatting sqref="E143:H143 C146:H148 C145:D145">
    <cfRule type="cellIs" dxfId="627" priority="792" operator="equal">
      <formula>""</formula>
    </cfRule>
  </conditionalFormatting>
  <conditionalFormatting sqref="C150:C151 E149 E151">
    <cfRule type="cellIs" dxfId="626" priority="790" operator="greaterThan">
      <formula>0</formula>
    </cfRule>
  </conditionalFormatting>
  <conditionalFormatting sqref="D150:D151 F149:H149 F151:H151">
    <cfRule type="cellIs" dxfId="625" priority="789" operator="greaterThan">
      <formula>0</formula>
    </cfRule>
  </conditionalFormatting>
  <conditionalFormatting sqref="C151:H151 E149:H149 C150:D150">
    <cfRule type="cellIs" dxfId="624" priority="788" operator="equal">
      <formula>""</formula>
    </cfRule>
  </conditionalFormatting>
  <conditionalFormatting sqref="E157 E160:E162 C159:C162">
    <cfRule type="cellIs" dxfId="623" priority="786" operator="greaterThan">
      <formula>0</formula>
    </cfRule>
  </conditionalFormatting>
  <conditionalFormatting sqref="F157:H157 F160:H162 D159:D162">
    <cfRule type="cellIs" dxfId="622" priority="785" operator="greaterThan">
      <formula>0</formula>
    </cfRule>
  </conditionalFormatting>
  <conditionalFormatting sqref="E157:H157 C160:H162 C159:D159">
    <cfRule type="cellIs" dxfId="621" priority="784" operator="equal">
      <formula>""</formula>
    </cfRule>
  </conditionalFormatting>
  <conditionalFormatting sqref="C164:C165 E163 E165">
    <cfRule type="cellIs" dxfId="620" priority="782" operator="greaterThan">
      <formula>0</formula>
    </cfRule>
  </conditionalFormatting>
  <conditionalFormatting sqref="D164:D165 F163:H163 F165:H165">
    <cfRule type="cellIs" dxfId="619" priority="781" operator="greaterThan">
      <formula>0</formula>
    </cfRule>
  </conditionalFormatting>
  <conditionalFormatting sqref="C165:H165 E163:H163 C164:D164">
    <cfRule type="cellIs" dxfId="618" priority="780" operator="equal">
      <formula>""</formula>
    </cfRule>
  </conditionalFormatting>
  <conditionalFormatting sqref="B177:B179">
    <cfRule type="containsText" dxfId="617" priority="776" operator="containsText" text="DELETE THIS ROW">
      <formula>NOT(ISERROR(SEARCH("DELETE THIS ROW",B177)))</formula>
    </cfRule>
  </conditionalFormatting>
  <conditionalFormatting sqref="E171 E174:E176 C173:C176">
    <cfRule type="cellIs" dxfId="616" priority="774" operator="greaterThan">
      <formula>0</formula>
    </cfRule>
  </conditionalFormatting>
  <conditionalFormatting sqref="F171:H171 F174:H176 D173:D176">
    <cfRule type="cellIs" dxfId="615" priority="773" operator="greaterThan">
      <formula>0</formula>
    </cfRule>
  </conditionalFormatting>
  <conditionalFormatting sqref="E171:H171 C174:H176 C173:D173">
    <cfRule type="cellIs" dxfId="614" priority="772" operator="equal">
      <formula>""</formula>
    </cfRule>
  </conditionalFormatting>
  <conditionalFormatting sqref="C178:C179 E177 E179">
    <cfRule type="cellIs" dxfId="613" priority="770" operator="greaterThan">
      <formula>0</formula>
    </cfRule>
  </conditionalFormatting>
  <conditionalFormatting sqref="D178:D179 F177:H177 F179:H179">
    <cfRule type="cellIs" dxfId="612" priority="769" operator="greaterThan">
      <formula>0</formula>
    </cfRule>
  </conditionalFormatting>
  <conditionalFormatting sqref="C179:H179 E177:H177 C178:D178">
    <cfRule type="cellIs" dxfId="611" priority="768" operator="equal">
      <formula>""</formula>
    </cfRule>
  </conditionalFormatting>
  <conditionalFormatting sqref="B191:B193">
    <cfRule type="containsText" dxfId="610" priority="766" operator="containsText" text="DELETE THIS ROW">
      <formula>NOT(ISERROR(SEARCH("DELETE THIS ROW",B191)))</formula>
    </cfRule>
  </conditionalFormatting>
  <conditionalFormatting sqref="E185 E188:E190 C187:C190">
    <cfRule type="cellIs" dxfId="609" priority="764" operator="greaterThan">
      <formula>0</formula>
    </cfRule>
  </conditionalFormatting>
  <conditionalFormatting sqref="F185:H185 F188:H190 D187:D190">
    <cfRule type="cellIs" dxfId="608" priority="763" operator="greaterThan">
      <formula>0</formula>
    </cfRule>
  </conditionalFormatting>
  <conditionalFormatting sqref="E185:H185 C188:H190 C187:D187">
    <cfRule type="cellIs" dxfId="607" priority="762" operator="equal">
      <formula>""</formula>
    </cfRule>
  </conditionalFormatting>
  <conditionalFormatting sqref="C192:C193 E191 E193">
    <cfRule type="cellIs" dxfId="606" priority="760" operator="greaterThan">
      <formula>0</formula>
    </cfRule>
  </conditionalFormatting>
  <conditionalFormatting sqref="D192:D193 F191:H191 F193:H193">
    <cfRule type="cellIs" dxfId="605" priority="759" operator="greaterThan">
      <formula>0</formula>
    </cfRule>
  </conditionalFormatting>
  <conditionalFormatting sqref="C193:H193 E191:H191 C192:D192">
    <cfRule type="cellIs" dxfId="604" priority="758" operator="equal">
      <formula>""</formula>
    </cfRule>
  </conditionalFormatting>
  <conditionalFormatting sqref="B205:B207">
    <cfRule type="containsText" dxfId="603" priority="754" operator="containsText" text="DELETE THIS ROW">
      <formula>NOT(ISERROR(SEARCH("DELETE THIS ROW",B205)))</formula>
    </cfRule>
  </conditionalFormatting>
  <conditionalFormatting sqref="E199 E202:E204 C201:C204">
    <cfRule type="cellIs" dxfId="602" priority="753" operator="greaterThan">
      <formula>0</formula>
    </cfRule>
  </conditionalFormatting>
  <conditionalFormatting sqref="F199:H199 F202:H204 D201:D204">
    <cfRule type="cellIs" dxfId="601" priority="752" operator="greaterThan">
      <formula>0</formula>
    </cfRule>
  </conditionalFormatting>
  <conditionalFormatting sqref="E199:H199 C202:H204 C201:D201">
    <cfRule type="cellIs" dxfId="600" priority="751" operator="equal">
      <formula>""</formula>
    </cfRule>
  </conditionalFormatting>
  <conditionalFormatting sqref="C206:C207 E205 E207">
    <cfRule type="cellIs" dxfId="599" priority="749" operator="greaterThan">
      <formula>0</formula>
    </cfRule>
  </conditionalFormatting>
  <conditionalFormatting sqref="D206:D207 F205:H205 F207:H207">
    <cfRule type="cellIs" dxfId="598" priority="748" operator="greaterThan">
      <formula>0</formula>
    </cfRule>
  </conditionalFormatting>
  <conditionalFormatting sqref="C207:H207 E205:H205 C206:D206">
    <cfRule type="cellIs" dxfId="597" priority="747" operator="equal">
      <formula>""</formula>
    </cfRule>
  </conditionalFormatting>
  <conditionalFormatting sqref="B219:B221">
    <cfRule type="containsText" dxfId="596" priority="744" operator="containsText" text="DELETE THIS ROW">
      <formula>NOT(ISERROR(SEARCH("DELETE THIS ROW",B219)))</formula>
    </cfRule>
  </conditionalFormatting>
  <conditionalFormatting sqref="E213 E216:E218 C215:C218">
    <cfRule type="cellIs" dxfId="595" priority="743" operator="greaterThan">
      <formula>0</formula>
    </cfRule>
  </conditionalFormatting>
  <conditionalFormatting sqref="F213:H213 F216:H218 D215:D218">
    <cfRule type="cellIs" dxfId="594" priority="742" operator="greaterThan">
      <formula>0</formula>
    </cfRule>
  </conditionalFormatting>
  <conditionalFormatting sqref="E213:H213 C216:H218 C215:D215">
    <cfRule type="cellIs" dxfId="593" priority="741" operator="equal">
      <formula>""</formula>
    </cfRule>
  </conditionalFormatting>
  <conditionalFormatting sqref="C220:C221 E219 E221">
    <cfRule type="cellIs" dxfId="592" priority="739" operator="greaterThan">
      <formula>0</formula>
    </cfRule>
  </conditionalFormatting>
  <conditionalFormatting sqref="D220:D221 F219:H219 F221:H221">
    <cfRule type="cellIs" dxfId="591" priority="738" operator="greaterThan">
      <formula>0</formula>
    </cfRule>
  </conditionalFormatting>
  <conditionalFormatting sqref="C221:H221 E219:H219 C220:D220">
    <cfRule type="cellIs" dxfId="590" priority="737" operator="equal">
      <formula>""</formula>
    </cfRule>
  </conditionalFormatting>
  <conditionalFormatting sqref="B233:B235">
    <cfRule type="containsText" dxfId="589" priority="734" operator="containsText" text="DELETE THIS ROW">
      <formula>NOT(ISERROR(SEARCH("DELETE THIS ROW",B233)))</formula>
    </cfRule>
  </conditionalFormatting>
  <conditionalFormatting sqref="E227 E230:E232 C229:C232">
    <cfRule type="cellIs" dxfId="588" priority="733" operator="greaterThan">
      <formula>0</formula>
    </cfRule>
  </conditionalFormatting>
  <conditionalFormatting sqref="F227:H227 F230:H232 D229:D232">
    <cfRule type="cellIs" dxfId="587" priority="732" operator="greaterThan">
      <formula>0</formula>
    </cfRule>
  </conditionalFormatting>
  <conditionalFormatting sqref="E227:H227 C230:H232 C229:D229">
    <cfRule type="cellIs" dxfId="586" priority="731" operator="equal">
      <formula>""</formula>
    </cfRule>
  </conditionalFormatting>
  <conditionalFormatting sqref="C234:C235 E233 E235">
    <cfRule type="cellIs" dxfId="585" priority="729" operator="greaterThan">
      <formula>0</formula>
    </cfRule>
  </conditionalFormatting>
  <conditionalFormatting sqref="D234:D235 F233:H233 F235:H235">
    <cfRule type="cellIs" dxfId="584" priority="728" operator="greaterThan">
      <formula>0</formula>
    </cfRule>
  </conditionalFormatting>
  <conditionalFormatting sqref="C235:H235 E233:H233 C234:D234">
    <cfRule type="cellIs" dxfId="583" priority="727" operator="equal">
      <formula>""</formula>
    </cfRule>
  </conditionalFormatting>
  <conditionalFormatting sqref="B247:B249">
    <cfRule type="containsText" dxfId="582" priority="724" operator="containsText" text="DELETE THIS ROW">
      <formula>NOT(ISERROR(SEARCH("DELETE THIS ROW",B247)))</formula>
    </cfRule>
  </conditionalFormatting>
  <conditionalFormatting sqref="E241 E244:E246 C243:C246">
    <cfRule type="cellIs" dxfId="581" priority="723" operator="greaterThan">
      <formula>0</formula>
    </cfRule>
  </conditionalFormatting>
  <conditionalFormatting sqref="F241:H241 F244:H246 D243:D246">
    <cfRule type="cellIs" dxfId="580" priority="722" operator="greaterThan">
      <formula>0</formula>
    </cfRule>
  </conditionalFormatting>
  <conditionalFormatting sqref="E241:H241 C244:H246 C243:D243">
    <cfRule type="cellIs" dxfId="579" priority="721" operator="equal">
      <formula>""</formula>
    </cfRule>
  </conditionalFormatting>
  <conditionalFormatting sqref="C248:C249 E247 E249">
    <cfRule type="cellIs" dxfId="578" priority="719" operator="greaterThan">
      <formula>0</formula>
    </cfRule>
  </conditionalFormatting>
  <conditionalFormatting sqref="D248:D249 F247:H247 F249:H249">
    <cfRule type="cellIs" dxfId="577" priority="718" operator="greaterThan">
      <formula>0</formula>
    </cfRule>
  </conditionalFormatting>
  <conditionalFormatting sqref="C249:H249 E247:H247 C248:D248">
    <cfRule type="cellIs" dxfId="576" priority="717" operator="equal">
      <formula>""</formula>
    </cfRule>
  </conditionalFormatting>
  <conditionalFormatting sqref="B261:B263">
    <cfRule type="containsText" dxfId="575" priority="714" operator="containsText" text="DELETE THIS ROW">
      <formula>NOT(ISERROR(SEARCH("DELETE THIS ROW",B261)))</formula>
    </cfRule>
  </conditionalFormatting>
  <conditionalFormatting sqref="E255 E258:E260 C257:C260">
    <cfRule type="cellIs" dxfId="574" priority="713" operator="greaterThan">
      <formula>0</formula>
    </cfRule>
  </conditionalFormatting>
  <conditionalFormatting sqref="F255:H255 F258:H260 D257:D260">
    <cfRule type="cellIs" dxfId="573" priority="712" operator="greaterThan">
      <formula>0</formula>
    </cfRule>
  </conditionalFormatting>
  <conditionalFormatting sqref="E255:H255 C258:H260 C257:D257">
    <cfRule type="cellIs" dxfId="572" priority="711" operator="equal">
      <formula>""</formula>
    </cfRule>
  </conditionalFormatting>
  <conditionalFormatting sqref="C262:C263 E261 E263">
    <cfRule type="cellIs" dxfId="571" priority="709" operator="greaterThan">
      <formula>0</formula>
    </cfRule>
  </conditionalFormatting>
  <conditionalFormatting sqref="D262:D263 F261:H261 F263:H263">
    <cfRule type="cellIs" dxfId="570" priority="708" operator="greaterThan">
      <formula>0</formula>
    </cfRule>
  </conditionalFormatting>
  <conditionalFormatting sqref="C263:H263 E261:H261 C262:D262">
    <cfRule type="cellIs" dxfId="569" priority="707" operator="equal">
      <formula>""</formula>
    </cfRule>
  </conditionalFormatting>
  <conditionalFormatting sqref="B275:B277">
    <cfRule type="containsText" dxfId="568" priority="704" operator="containsText" text="DELETE THIS ROW">
      <formula>NOT(ISERROR(SEARCH("DELETE THIS ROW",B275)))</formula>
    </cfRule>
  </conditionalFormatting>
  <conditionalFormatting sqref="E269 E272:E274 C271:C274">
    <cfRule type="cellIs" dxfId="567" priority="703" operator="greaterThan">
      <formula>0</formula>
    </cfRule>
  </conditionalFormatting>
  <conditionalFormatting sqref="F269:H269 F272:H274 D271:D274">
    <cfRule type="cellIs" dxfId="566" priority="702" operator="greaterThan">
      <formula>0</formula>
    </cfRule>
  </conditionalFormatting>
  <conditionalFormatting sqref="E269:H269 C272:H274 C271:D271">
    <cfRule type="cellIs" dxfId="565" priority="701" operator="equal">
      <formula>""</formula>
    </cfRule>
  </conditionalFormatting>
  <conditionalFormatting sqref="C276:C277 E275 E277">
    <cfRule type="cellIs" dxfId="564" priority="699" operator="greaterThan">
      <formula>0</formula>
    </cfRule>
  </conditionalFormatting>
  <conditionalFormatting sqref="D276:D277 F275:H275 F277:H277">
    <cfRule type="cellIs" dxfId="563" priority="698" operator="greaterThan">
      <formula>0</formula>
    </cfRule>
  </conditionalFormatting>
  <conditionalFormatting sqref="C277:H277 E275:H275 C276:D276">
    <cfRule type="cellIs" dxfId="562" priority="697" operator="equal">
      <formula>""</formula>
    </cfRule>
  </conditionalFormatting>
  <conditionalFormatting sqref="B289:B291">
    <cfRule type="containsText" dxfId="561" priority="694" operator="containsText" text="DELETE THIS ROW">
      <formula>NOT(ISERROR(SEARCH("DELETE THIS ROW",B289)))</formula>
    </cfRule>
  </conditionalFormatting>
  <conditionalFormatting sqref="E283 E286:E288 C285:C288">
    <cfRule type="cellIs" dxfId="560" priority="693" operator="greaterThan">
      <formula>0</formula>
    </cfRule>
  </conditionalFormatting>
  <conditionalFormatting sqref="F283:H283 F286:H288 D285:D288">
    <cfRule type="cellIs" dxfId="559" priority="692" operator="greaterThan">
      <formula>0</formula>
    </cfRule>
  </conditionalFormatting>
  <conditionalFormatting sqref="E283:H283 C286:H288 C285:D285">
    <cfRule type="cellIs" dxfId="558" priority="691" operator="equal">
      <formula>""</formula>
    </cfRule>
  </conditionalFormatting>
  <conditionalFormatting sqref="C290:C291 E289 E291">
    <cfRule type="cellIs" dxfId="557" priority="689" operator="greaterThan">
      <formula>0</formula>
    </cfRule>
  </conditionalFormatting>
  <conditionalFormatting sqref="D290:D291 F289:H289 F291:H291">
    <cfRule type="cellIs" dxfId="556" priority="688" operator="greaterThan">
      <formula>0</formula>
    </cfRule>
  </conditionalFormatting>
  <conditionalFormatting sqref="C291:H291 E289:H289 C290:D290">
    <cfRule type="cellIs" dxfId="555" priority="687" operator="equal">
      <formula>""</formula>
    </cfRule>
  </conditionalFormatting>
  <conditionalFormatting sqref="B303:B305">
    <cfRule type="containsText" dxfId="554" priority="684" operator="containsText" text="DELETE THIS ROW">
      <formula>NOT(ISERROR(SEARCH("DELETE THIS ROW",B303)))</formula>
    </cfRule>
  </conditionalFormatting>
  <conditionalFormatting sqref="E297 E300:E302 C299:C302">
    <cfRule type="cellIs" dxfId="553" priority="683" operator="greaterThan">
      <formula>0</formula>
    </cfRule>
  </conditionalFormatting>
  <conditionalFormatting sqref="F297:H297 F300:H302 D299:D302">
    <cfRule type="cellIs" dxfId="552" priority="682" operator="greaterThan">
      <formula>0</formula>
    </cfRule>
  </conditionalFormatting>
  <conditionalFormatting sqref="E297:H297 C300:H302 C299:D299">
    <cfRule type="cellIs" dxfId="551" priority="681" operator="equal">
      <formula>""</formula>
    </cfRule>
  </conditionalFormatting>
  <conditionalFormatting sqref="C304:C305 E303 E305">
    <cfRule type="cellIs" dxfId="550" priority="679" operator="greaterThan">
      <formula>0</formula>
    </cfRule>
  </conditionalFormatting>
  <conditionalFormatting sqref="D304:D305 F303:H303 F305:H305">
    <cfRule type="cellIs" dxfId="549" priority="678" operator="greaterThan">
      <formula>0</formula>
    </cfRule>
  </conditionalFormatting>
  <conditionalFormatting sqref="C305:H305 E303:H303 C304:D304">
    <cfRule type="cellIs" dxfId="548" priority="677" operator="equal">
      <formula>""</formula>
    </cfRule>
  </conditionalFormatting>
  <conditionalFormatting sqref="E60">
    <cfRule type="cellIs" dxfId="547" priority="670" operator="greaterThan">
      <formula>0</formula>
    </cfRule>
  </conditionalFormatting>
  <conditionalFormatting sqref="F60:H60">
    <cfRule type="cellIs" dxfId="546" priority="669" operator="greaterThan">
      <formula>0</formula>
    </cfRule>
  </conditionalFormatting>
  <conditionalFormatting sqref="E60:H60">
    <cfRule type="cellIs" dxfId="545" priority="668" operator="equal">
      <formula>""</formula>
    </cfRule>
  </conditionalFormatting>
  <conditionalFormatting sqref="E74">
    <cfRule type="cellIs" dxfId="544" priority="666" operator="greaterThan">
      <formula>0</formula>
    </cfRule>
  </conditionalFormatting>
  <conditionalFormatting sqref="F74:H74">
    <cfRule type="cellIs" dxfId="543" priority="665" operator="greaterThan">
      <formula>0</formula>
    </cfRule>
  </conditionalFormatting>
  <conditionalFormatting sqref="E74:H74">
    <cfRule type="cellIs" dxfId="542" priority="664" operator="equal">
      <formula>""</formula>
    </cfRule>
  </conditionalFormatting>
  <conditionalFormatting sqref="E88">
    <cfRule type="cellIs" dxfId="541" priority="662" operator="greaterThan">
      <formula>0</formula>
    </cfRule>
  </conditionalFormatting>
  <conditionalFormatting sqref="F88:H88">
    <cfRule type="cellIs" dxfId="540" priority="661" operator="greaterThan">
      <formula>0</formula>
    </cfRule>
  </conditionalFormatting>
  <conditionalFormatting sqref="E88:H88">
    <cfRule type="cellIs" dxfId="539" priority="660" operator="equal">
      <formula>""</formula>
    </cfRule>
  </conditionalFormatting>
  <conditionalFormatting sqref="E102">
    <cfRule type="cellIs" dxfId="538" priority="658" operator="greaterThan">
      <formula>0</formula>
    </cfRule>
  </conditionalFormatting>
  <conditionalFormatting sqref="F102:H102">
    <cfRule type="cellIs" dxfId="537" priority="657" operator="greaterThan">
      <formula>0</formula>
    </cfRule>
  </conditionalFormatting>
  <conditionalFormatting sqref="E102:H102">
    <cfRule type="cellIs" dxfId="536" priority="656" operator="equal">
      <formula>""</formula>
    </cfRule>
  </conditionalFormatting>
  <conditionalFormatting sqref="E116">
    <cfRule type="cellIs" dxfId="535" priority="654" operator="greaterThan">
      <formula>0</formula>
    </cfRule>
  </conditionalFormatting>
  <conditionalFormatting sqref="F116:H116">
    <cfRule type="cellIs" dxfId="534" priority="653" operator="greaterThan">
      <formula>0</formula>
    </cfRule>
  </conditionalFormatting>
  <conditionalFormatting sqref="E116:H116">
    <cfRule type="cellIs" dxfId="533" priority="652" operator="equal">
      <formula>""</formula>
    </cfRule>
  </conditionalFormatting>
  <conditionalFormatting sqref="E130">
    <cfRule type="cellIs" dxfId="532" priority="650" operator="greaterThan">
      <formula>0</formula>
    </cfRule>
  </conditionalFormatting>
  <conditionalFormatting sqref="F130:H130">
    <cfRule type="cellIs" dxfId="531" priority="649" operator="greaterThan">
      <formula>0</formula>
    </cfRule>
  </conditionalFormatting>
  <conditionalFormatting sqref="E130:H130">
    <cfRule type="cellIs" dxfId="530" priority="648" operator="equal">
      <formula>""</formula>
    </cfRule>
  </conditionalFormatting>
  <conditionalFormatting sqref="E144">
    <cfRule type="cellIs" dxfId="529" priority="646" operator="greaterThan">
      <formula>0</formula>
    </cfRule>
  </conditionalFormatting>
  <conditionalFormatting sqref="F144:H144">
    <cfRule type="cellIs" dxfId="528" priority="645" operator="greaterThan">
      <formula>0</formula>
    </cfRule>
  </conditionalFormatting>
  <conditionalFormatting sqref="E144:H144">
    <cfRule type="cellIs" dxfId="527" priority="644" operator="equal">
      <formula>""</formula>
    </cfRule>
  </conditionalFormatting>
  <conditionalFormatting sqref="E158">
    <cfRule type="cellIs" dxfId="526" priority="642" operator="greaterThan">
      <formula>0</formula>
    </cfRule>
  </conditionalFormatting>
  <conditionalFormatting sqref="F158:H158">
    <cfRule type="cellIs" dxfId="525" priority="641" operator="greaterThan">
      <formula>0</formula>
    </cfRule>
  </conditionalFormatting>
  <conditionalFormatting sqref="E158:H158">
    <cfRule type="cellIs" dxfId="524" priority="640" operator="equal">
      <formula>""</formula>
    </cfRule>
  </conditionalFormatting>
  <conditionalFormatting sqref="E172">
    <cfRule type="cellIs" dxfId="523" priority="638" operator="greaterThan">
      <formula>0</formula>
    </cfRule>
  </conditionalFormatting>
  <conditionalFormatting sqref="F172:H172">
    <cfRule type="cellIs" dxfId="522" priority="637" operator="greaterThan">
      <formula>0</formula>
    </cfRule>
  </conditionalFormatting>
  <conditionalFormatting sqref="E172:H172">
    <cfRule type="cellIs" dxfId="521" priority="636" operator="equal">
      <formula>""</formula>
    </cfRule>
  </conditionalFormatting>
  <conditionalFormatting sqref="E186">
    <cfRule type="cellIs" dxfId="520" priority="634" operator="greaterThan">
      <formula>0</formula>
    </cfRule>
  </conditionalFormatting>
  <conditionalFormatting sqref="F186:H186">
    <cfRule type="cellIs" dxfId="519" priority="633" operator="greaterThan">
      <formula>0</formula>
    </cfRule>
  </conditionalFormatting>
  <conditionalFormatting sqref="E186:H186">
    <cfRule type="cellIs" dxfId="518" priority="632" operator="equal">
      <formula>""</formula>
    </cfRule>
  </conditionalFormatting>
  <conditionalFormatting sqref="E200">
    <cfRule type="cellIs" dxfId="517" priority="630" operator="greaterThan">
      <formula>0</formula>
    </cfRule>
  </conditionalFormatting>
  <conditionalFormatting sqref="F200:H200">
    <cfRule type="cellIs" dxfId="516" priority="629" operator="greaterThan">
      <formula>0</formula>
    </cfRule>
  </conditionalFormatting>
  <conditionalFormatting sqref="E200:H200">
    <cfRule type="cellIs" dxfId="515" priority="628" operator="equal">
      <formula>""</formula>
    </cfRule>
  </conditionalFormatting>
  <conditionalFormatting sqref="E214">
    <cfRule type="cellIs" dxfId="514" priority="626" operator="greaterThan">
      <formula>0</formula>
    </cfRule>
  </conditionalFormatting>
  <conditionalFormatting sqref="F214:H214">
    <cfRule type="cellIs" dxfId="513" priority="625" operator="greaterThan">
      <formula>0</formula>
    </cfRule>
  </conditionalFormatting>
  <conditionalFormatting sqref="E214:H214">
    <cfRule type="cellIs" dxfId="512" priority="624" operator="equal">
      <formula>""</formula>
    </cfRule>
  </conditionalFormatting>
  <conditionalFormatting sqref="E228">
    <cfRule type="cellIs" dxfId="511" priority="622" operator="greaterThan">
      <formula>0</formula>
    </cfRule>
  </conditionalFormatting>
  <conditionalFormatting sqref="F228:H228">
    <cfRule type="cellIs" dxfId="510" priority="621" operator="greaterThan">
      <formula>0</formula>
    </cfRule>
  </conditionalFormatting>
  <conditionalFormatting sqref="E228:H228">
    <cfRule type="cellIs" dxfId="509" priority="620" operator="equal">
      <formula>""</formula>
    </cfRule>
  </conditionalFormatting>
  <conditionalFormatting sqref="E242">
    <cfRule type="cellIs" dxfId="508" priority="618" operator="greaterThan">
      <formula>0</formula>
    </cfRule>
  </conditionalFormatting>
  <conditionalFormatting sqref="F242:H242">
    <cfRule type="cellIs" dxfId="507" priority="617" operator="greaterThan">
      <formula>0</formula>
    </cfRule>
  </conditionalFormatting>
  <conditionalFormatting sqref="E242:H242">
    <cfRule type="cellIs" dxfId="506" priority="616" operator="equal">
      <formula>""</formula>
    </cfRule>
  </conditionalFormatting>
  <conditionalFormatting sqref="E256">
    <cfRule type="cellIs" dxfId="505" priority="614" operator="greaterThan">
      <formula>0</formula>
    </cfRule>
  </conditionalFormatting>
  <conditionalFormatting sqref="F256:H256">
    <cfRule type="cellIs" dxfId="504" priority="613" operator="greaterThan">
      <formula>0</formula>
    </cfRule>
  </conditionalFormatting>
  <conditionalFormatting sqref="E256:H256">
    <cfRule type="cellIs" dxfId="503" priority="612" operator="equal">
      <formula>""</formula>
    </cfRule>
  </conditionalFormatting>
  <conditionalFormatting sqref="E270">
    <cfRule type="cellIs" dxfId="502" priority="610" operator="greaterThan">
      <formula>0</formula>
    </cfRule>
  </conditionalFormatting>
  <conditionalFormatting sqref="F270:H270">
    <cfRule type="cellIs" dxfId="501" priority="609" operator="greaterThan">
      <formula>0</formula>
    </cfRule>
  </conditionalFormatting>
  <conditionalFormatting sqref="E270:H270">
    <cfRule type="cellIs" dxfId="500" priority="608" operator="equal">
      <formula>""</formula>
    </cfRule>
  </conditionalFormatting>
  <conditionalFormatting sqref="E284">
    <cfRule type="cellIs" dxfId="499" priority="606" operator="greaterThan">
      <formula>0</formula>
    </cfRule>
  </conditionalFormatting>
  <conditionalFormatting sqref="F284:H284">
    <cfRule type="cellIs" dxfId="498" priority="605" operator="greaterThan">
      <formula>0</formula>
    </cfRule>
  </conditionalFormatting>
  <conditionalFormatting sqref="E284:H284">
    <cfRule type="cellIs" dxfId="497" priority="604" operator="equal">
      <formula>""</formula>
    </cfRule>
  </conditionalFormatting>
  <conditionalFormatting sqref="E298">
    <cfRule type="cellIs" dxfId="496" priority="602" operator="greaterThan">
      <formula>0</formula>
    </cfRule>
  </conditionalFormatting>
  <conditionalFormatting sqref="F298:H298">
    <cfRule type="cellIs" dxfId="495" priority="601" operator="greaterThan">
      <formula>0</formula>
    </cfRule>
  </conditionalFormatting>
  <conditionalFormatting sqref="E298:H298">
    <cfRule type="cellIs" dxfId="494" priority="600" operator="equal">
      <formula>""</formula>
    </cfRule>
  </conditionalFormatting>
  <conditionalFormatting sqref="C39 E39">
    <cfRule type="cellIs" dxfId="493" priority="592" operator="greaterThan">
      <formula>0</formula>
    </cfRule>
  </conditionalFormatting>
  <conditionalFormatting sqref="D39 F39:H39">
    <cfRule type="cellIs" dxfId="492" priority="591" operator="greaterThan">
      <formula>0</formula>
    </cfRule>
  </conditionalFormatting>
  <conditionalFormatting sqref="C39:H39">
    <cfRule type="cellIs" dxfId="491" priority="590" operator="equal">
      <formula>""</formula>
    </cfRule>
  </conditionalFormatting>
  <conditionalFormatting sqref="B39">
    <cfRule type="containsText" dxfId="490" priority="588" operator="containsText" text="DELETE THIS ROW">
      <formula>NOT(ISERROR(SEARCH("DELETE THIS ROW",B39)))</formula>
    </cfRule>
  </conditionalFormatting>
  <conditionalFormatting sqref="I39">
    <cfRule type="expression" dxfId="489" priority="587">
      <formula>$E$2="Answer DAC Question"</formula>
    </cfRule>
    <cfRule type="expression" dxfId="488" priority="589">
      <formula>$B$16="DELETE THIS ROW"</formula>
    </cfRule>
  </conditionalFormatting>
  <conditionalFormatting sqref="B318:B320">
    <cfRule type="containsText" dxfId="487" priority="586" operator="containsText" text="DELETE THIS ROW">
      <formula>NOT(ISERROR(SEARCH("DELETE THIS ROW",B318)))</formula>
    </cfRule>
  </conditionalFormatting>
  <conditionalFormatting sqref="E312 E315:E317 C314:C317">
    <cfRule type="cellIs" dxfId="486" priority="585" operator="greaterThan">
      <formula>0</formula>
    </cfRule>
  </conditionalFormatting>
  <conditionalFormatting sqref="F312:H312 F315:H317 D314:D317">
    <cfRule type="cellIs" dxfId="485" priority="584" operator="greaterThan">
      <formula>0</formula>
    </cfRule>
  </conditionalFormatting>
  <conditionalFormatting sqref="E312:H312 C315:H317 C314:D314">
    <cfRule type="cellIs" dxfId="484" priority="583" operator="equal">
      <formula>""</formula>
    </cfRule>
  </conditionalFormatting>
  <conditionalFormatting sqref="C319:C320 E318 E320">
    <cfRule type="cellIs" dxfId="483" priority="581" operator="greaterThan">
      <formula>0</formula>
    </cfRule>
  </conditionalFormatting>
  <conditionalFormatting sqref="D319:D320 F318:H318 F320:H320">
    <cfRule type="cellIs" dxfId="482" priority="580" operator="greaterThan">
      <formula>0</formula>
    </cfRule>
  </conditionalFormatting>
  <conditionalFormatting sqref="C320:H320 E318:H318 C319:D319">
    <cfRule type="cellIs" dxfId="481" priority="579" operator="equal">
      <formula>""</formula>
    </cfRule>
  </conditionalFormatting>
  <conditionalFormatting sqref="E313">
    <cfRule type="cellIs" dxfId="480" priority="576" operator="greaterThan">
      <formula>0</formula>
    </cfRule>
  </conditionalFormatting>
  <conditionalFormatting sqref="F313:H313">
    <cfRule type="cellIs" dxfId="479" priority="575" operator="greaterThan">
      <formula>0</formula>
    </cfRule>
  </conditionalFormatting>
  <conditionalFormatting sqref="E313:H313">
    <cfRule type="cellIs" dxfId="478" priority="574" operator="equal">
      <formula>""</formula>
    </cfRule>
  </conditionalFormatting>
  <conditionalFormatting sqref="B333:B335">
    <cfRule type="containsText" dxfId="477" priority="572" operator="containsText" text="DELETE THIS ROW">
      <formula>NOT(ISERROR(SEARCH("DELETE THIS ROW",B333)))</formula>
    </cfRule>
  </conditionalFormatting>
  <conditionalFormatting sqref="E327 E330:E332 C329:C332">
    <cfRule type="cellIs" dxfId="476" priority="571" operator="greaterThan">
      <formula>0</formula>
    </cfRule>
  </conditionalFormatting>
  <conditionalFormatting sqref="F327:H327 F330:H332 D329:D332">
    <cfRule type="cellIs" dxfId="475" priority="570" operator="greaterThan">
      <formula>0</formula>
    </cfRule>
  </conditionalFormatting>
  <conditionalFormatting sqref="E327:H327 C330:H332 C329:D329">
    <cfRule type="cellIs" dxfId="474" priority="569" operator="equal">
      <formula>""</formula>
    </cfRule>
  </conditionalFormatting>
  <conditionalFormatting sqref="C334:C335 E333 E335">
    <cfRule type="cellIs" dxfId="473" priority="567" operator="greaterThan">
      <formula>0</formula>
    </cfRule>
  </conditionalFormatting>
  <conditionalFormatting sqref="D334:D335 F333:H333 F335:H335">
    <cfRule type="cellIs" dxfId="472" priority="566" operator="greaterThan">
      <formula>0</formula>
    </cfRule>
  </conditionalFormatting>
  <conditionalFormatting sqref="C335:H335 E333:H333 C334:D334">
    <cfRule type="cellIs" dxfId="471" priority="565" operator="equal">
      <formula>""</formula>
    </cfRule>
  </conditionalFormatting>
  <conditionalFormatting sqref="E328">
    <cfRule type="cellIs" dxfId="470" priority="562" operator="greaterThan">
      <formula>0</formula>
    </cfRule>
  </conditionalFormatting>
  <conditionalFormatting sqref="F328:H328">
    <cfRule type="cellIs" dxfId="469" priority="561" operator="greaterThan">
      <formula>0</formula>
    </cfRule>
  </conditionalFormatting>
  <conditionalFormatting sqref="E328:H328">
    <cfRule type="cellIs" dxfId="468" priority="560" operator="equal">
      <formula>""</formula>
    </cfRule>
  </conditionalFormatting>
  <conditionalFormatting sqref="B348:B350">
    <cfRule type="containsText" dxfId="467" priority="558" operator="containsText" text="DELETE THIS ROW">
      <formula>NOT(ISERROR(SEARCH("DELETE THIS ROW",B348)))</formula>
    </cfRule>
  </conditionalFormatting>
  <conditionalFormatting sqref="E342 E345:E347 C344:C347">
    <cfRule type="cellIs" dxfId="466" priority="557" operator="greaterThan">
      <formula>0</formula>
    </cfRule>
  </conditionalFormatting>
  <conditionalFormatting sqref="F342:H342 F345:H347 D344:D347">
    <cfRule type="cellIs" dxfId="465" priority="556" operator="greaterThan">
      <formula>0</formula>
    </cfRule>
  </conditionalFormatting>
  <conditionalFormatting sqref="E342:H342 C345:H347 C344:D344">
    <cfRule type="cellIs" dxfId="464" priority="555" operator="equal">
      <formula>""</formula>
    </cfRule>
  </conditionalFormatting>
  <conditionalFormatting sqref="C349:C350 E348 E350">
    <cfRule type="cellIs" dxfId="463" priority="553" operator="greaterThan">
      <formula>0</formula>
    </cfRule>
  </conditionalFormatting>
  <conditionalFormatting sqref="D349:D350 F348:H348 F350:H350">
    <cfRule type="cellIs" dxfId="462" priority="552" operator="greaterThan">
      <formula>0</formula>
    </cfRule>
  </conditionalFormatting>
  <conditionalFormatting sqref="C350:H350 E348:H348 C349:D349">
    <cfRule type="cellIs" dxfId="461" priority="551" operator="equal">
      <formula>""</formula>
    </cfRule>
  </conditionalFormatting>
  <conditionalFormatting sqref="E343">
    <cfRule type="cellIs" dxfId="460" priority="548" operator="greaterThan">
      <formula>0</formula>
    </cfRule>
  </conditionalFormatting>
  <conditionalFormatting sqref="F343:H343">
    <cfRule type="cellIs" dxfId="459" priority="547" operator="greaterThan">
      <formula>0</formula>
    </cfRule>
  </conditionalFormatting>
  <conditionalFormatting sqref="E343:H343">
    <cfRule type="cellIs" dxfId="458" priority="546" operator="equal">
      <formula>""</formula>
    </cfRule>
  </conditionalFormatting>
  <conditionalFormatting sqref="B364:B366">
    <cfRule type="containsText" dxfId="457" priority="544" operator="containsText" text="DELETE THIS ROW">
      <formula>NOT(ISERROR(SEARCH("DELETE THIS ROW",B364)))</formula>
    </cfRule>
  </conditionalFormatting>
  <conditionalFormatting sqref="E358 E361:E363 C360:C363">
    <cfRule type="cellIs" dxfId="456" priority="543" operator="greaterThan">
      <formula>0</formula>
    </cfRule>
  </conditionalFormatting>
  <conditionalFormatting sqref="F358:H358 F361:H363 D360:D363">
    <cfRule type="cellIs" dxfId="455" priority="542" operator="greaterThan">
      <formula>0</formula>
    </cfRule>
  </conditionalFormatting>
  <conditionalFormatting sqref="E358:H358 C361:H363 C360:D360">
    <cfRule type="cellIs" dxfId="454" priority="541" operator="equal">
      <formula>""</formula>
    </cfRule>
  </conditionalFormatting>
  <conditionalFormatting sqref="C365:C366 E364 E366">
    <cfRule type="cellIs" dxfId="453" priority="539" operator="greaterThan">
      <formula>0</formula>
    </cfRule>
  </conditionalFormatting>
  <conditionalFormatting sqref="D365:D366 F364:H364 F366:H366">
    <cfRule type="cellIs" dxfId="452" priority="538" operator="greaterThan">
      <formula>0</formula>
    </cfRule>
  </conditionalFormatting>
  <conditionalFormatting sqref="C366:H366 E364:H364 C365:D365">
    <cfRule type="cellIs" dxfId="451" priority="537" operator="equal">
      <formula>""</formula>
    </cfRule>
  </conditionalFormatting>
  <conditionalFormatting sqref="E359">
    <cfRule type="cellIs" dxfId="450" priority="534" operator="greaterThan">
      <formula>0</formula>
    </cfRule>
  </conditionalFormatting>
  <conditionalFormatting sqref="F359:H359">
    <cfRule type="cellIs" dxfId="449" priority="533" operator="greaterThan">
      <formula>0</formula>
    </cfRule>
  </conditionalFormatting>
  <conditionalFormatting sqref="E359:H359">
    <cfRule type="cellIs" dxfId="448" priority="532" operator="equal">
      <formula>""</formula>
    </cfRule>
  </conditionalFormatting>
  <conditionalFormatting sqref="B378:B380">
    <cfRule type="containsText" dxfId="447" priority="530" operator="containsText" text="DELETE THIS ROW">
      <formula>NOT(ISERROR(SEARCH("DELETE THIS ROW",B378)))</formula>
    </cfRule>
  </conditionalFormatting>
  <conditionalFormatting sqref="E372 E375:E377 C374:C377">
    <cfRule type="cellIs" dxfId="446" priority="529" operator="greaterThan">
      <formula>0</formula>
    </cfRule>
  </conditionalFormatting>
  <conditionalFormatting sqref="F372:H372 F375:H377 D374:D377">
    <cfRule type="cellIs" dxfId="445" priority="528" operator="greaterThan">
      <formula>0</formula>
    </cfRule>
  </conditionalFormatting>
  <conditionalFormatting sqref="E372:H372 C375:H377 C374:D374">
    <cfRule type="cellIs" dxfId="444" priority="527" operator="equal">
      <formula>""</formula>
    </cfRule>
  </conditionalFormatting>
  <conditionalFormatting sqref="C379:C380 E378 E380">
    <cfRule type="cellIs" dxfId="443" priority="525" operator="greaterThan">
      <formula>0</formula>
    </cfRule>
  </conditionalFormatting>
  <conditionalFormatting sqref="D379:D380 F378:H378 F380:H380">
    <cfRule type="cellIs" dxfId="442" priority="524" operator="greaterThan">
      <formula>0</formula>
    </cfRule>
  </conditionalFormatting>
  <conditionalFormatting sqref="C380:H380 E378:H378 C379:D379">
    <cfRule type="cellIs" dxfId="441" priority="523" operator="equal">
      <formula>""</formula>
    </cfRule>
  </conditionalFormatting>
  <conditionalFormatting sqref="E373">
    <cfRule type="cellIs" dxfId="440" priority="520" operator="greaterThan">
      <formula>0</formula>
    </cfRule>
  </conditionalFormatting>
  <conditionalFormatting sqref="F373:H373">
    <cfRule type="cellIs" dxfId="439" priority="519" operator="greaterThan">
      <formula>0</formula>
    </cfRule>
  </conditionalFormatting>
  <conditionalFormatting sqref="E373:H373">
    <cfRule type="cellIs" dxfId="438" priority="518" operator="equal">
      <formula>""</formula>
    </cfRule>
  </conditionalFormatting>
  <conditionalFormatting sqref="C45">
    <cfRule type="cellIs" dxfId="437" priority="509" operator="greaterThan">
      <formula>0</formula>
    </cfRule>
  </conditionalFormatting>
  <conditionalFormatting sqref="C45">
    <cfRule type="cellIs" dxfId="436" priority="508" operator="equal">
      <formula>""</formula>
    </cfRule>
  </conditionalFormatting>
  <conditionalFormatting sqref="C59">
    <cfRule type="cellIs" dxfId="435" priority="507" operator="greaterThan">
      <formula>0</formula>
    </cfRule>
  </conditionalFormatting>
  <conditionalFormatting sqref="C59">
    <cfRule type="cellIs" dxfId="434" priority="506" operator="equal">
      <formula>""</formula>
    </cfRule>
  </conditionalFormatting>
  <conditionalFormatting sqref="C73">
    <cfRule type="cellIs" dxfId="433" priority="505" operator="greaterThan">
      <formula>0</formula>
    </cfRule>
  </conditionalFormatting>
  <conditionalFormatting sqref="C73">
    <cfRule type="cellIs" dxfId="432" priority="504" operator="equal">
      <formula>""</formula>
    </cfRule>
  </conditionalFormatting>
  <conditionalFormatting sqref="C87">
    <cfRule type="cellIs" dxfId="431" priority="503" operator="greaterThan">
      <formula>0</formula>
    </cfRule>
  </conditionalFormatting>
  <conditionalFormatting sqref="C87">
    <cfRule type="cellIs" dxfId="430" priority="502" operator="equal">
      <formula>""</formula>
    </cfRule>
  </conditionalFormatting>
  <conditionalFormatting sqref="C101">
    <cfRule type="cellIs" dxfId="429" priority="501" operator="greaterThan">
      <formula>0</formula>
    </cfRule>
  </conditionalFormatting>
  <conditionalFormatting sqref="C101">
    <cfRule type="cellIs" dxfId="428" priority="500" operator="equal">
      <formula>""</formula>
    </cfRule>
  </conditionalFormatting>
  <conditionalFormatting sqref="C115">
    <cfRule type="cellIs" dxfId="427" priority="499" operator="greaterThan">
      <formula>0</formula>
    </cfRule>
  </conditionalFormatting>
  <conditionalFormatting sqref="C115">
    <cfRule type="cellIs" dxfId="426" priority="498" operator="equal">
      <formula>""</formula>
    </cfRule>
  </conditionalFormatting>
  <conditionalFormatting sqref="C129">
    <cfRule type="cellIs" dxfId="425" priority="497" operator="greaterThan">
      <formula>0</formula>
    </cfRule>
  </conditionalFormatting>
  <conditionalFormatting sqref="C129">
    <cfRule type="cellIs" dxfId="424" priority="496" operator="equal">
      <formula>""</formula>
    </cfRule>
  </conditionalFormatting>
  <conditionalFormatting sqref="C143">
    <cfRule type="cellIs" dxfId="423" priority="495" operator="greaterThan">
      <formula>0</formula>
    </cfRule>
  </conditionalFormatting>
  <conditionalFormatting sqref="C143">
    <cfRule type="cellIs" dxfId="422" priority="494" operator="equal">
      <formula>""</formula>
    </cfRule>
  </conditionalFormatting>
  <conditionalFormatting sqref="C157">
    <cfRule type="cellIs" dxfId="421" priority="493" operator="greaterThan">
      <formula>0</formula>
    </cfRule>
  </conditionalFormatting>
  <conditionalFormatting sqref="C157">
    <cfRule type="cellIs" dxfId="420" priority="492" operator="equal">
      <formula>""</formula>
    </cfRule>
  </conditionalFormatting>
  <conditionalFormatting sqref="C171">
    <cfRule type="cellIs" dxfId="419" priority="491" operator="greaterThan">
      <formula>0</formula>
    </cfRule>
  </conditionalFormatting>
  <conditionalFormatting sqref="C171">
    <cfRule type="cellIs" dxfId="418" priority="490" operator="equal">
      <formula>""</formula>
    </cfRule>
  </conditionalFormatting>
  <conditionalFormatting sqref="C185">
    <cfRule type="cellIs" dxfId="417" priority="489" operator="greaterThan">
      <formula>0</formula>
    </cfRule>
  </conditionalFormatting>
  <conditionalFormatting sqref="C185">
    <cfRule type="cellIs" dxfId="416" priority="488" operator="equal">
      <formula>""</formula>
    </cfRule>
  </conditionalFormatting>
  <conditionalFormatting sqref="C199">
    <cfRule type="cellIs" dxfId="415" priority="487" operator="greaterThan">
      <formula>0</formula>
    </cfRule>
  </conditionalFormatting>
  <conditionalFormatting sqref="C199">
    <cfRule type="cellIs" dxfId="414" priority="486" operator="equal">
      <formula>""</formula>
    </cfRule>
  </conditionalFormatting>
  <conditionalFormatting sqref="C213">
    <cfRule type="cellIs" dxfId="413" priority="485" operator="greaterThan">
      <formula>0</formula>
    </cfRule>
  </conditionalFormatting>
  <conditionalFormatting sqref="C213">
    <cfRule type="cellIs" dxfId="412" priority="484" operator="equal">
      <formula>""</formula>
    </cfRule>
  </conditionalFormatting>
  <conditionalFormatting sqref="C227">
    <cfRule type="cellIs" dxfId="411" priority="483" operator="greaterThan">
      <formula>0</formula>
    </cfRule>
  </conditionalFormatting>
  <conditionalFormatting sqref="C227">
    <cfRule type="cellIs" dxfId="410" priority="482" operator="equal">
      <formula>""</formula>
    </cfRule>
  </conditionalFormatting>
  <conditionalFormatting sqref="C241">
    <cfRule type="cellIs" dxfId="409" priority="481" operator="greaterThan">
      <formula>0</formula>
    </cfRule>
  </conditionalFormatting>
  <conditionalFormatting sqref="C241">
    <cfRule type="cellIs" dxfId="408" priority="480" operator="equal">
      <formula>""</formula>
    </cfRule>
  </conditionalFormatting>
  <conditionalFormatting sqref="C255">
    <cfRule type="cellIs" dxfId="407" priority="479" operator="greaterThan">
      <formula>0</formula>
    </cfRule>
  </conditionalFormatting>
  <conditionalFormatting sqref="C255">
    <cfRule type="cellIs" dxfId="406" priority="478" operator="equal">
      <formula>""</formula>
    </cfRule>
  </conditionalFormatting>
  <conditionalFormatting sqref="C269">
    <cfRule type="cellIs" dxfId="405" priority="477" operator="greaterThan">
      <formula>0</formula>
    </cfRule>
  </conditionalFormatting>
  <conditionalFormatting sqref="C269">
    <cfRule type="cellIs" dxfId="404" priority="476" operator="equal">
      <formula>""</formula>
    </cfRule>
  </conditionalFormatting>
  <conditionalFormatting sqref="C283">
    <cfRule type="cellIs" dxfId="403" priority="475" operator="greaterThan">
      <formula>0</formula>
    </cfRule>
  </conditionalFormatting>
  <conditionalFormatting sqref="C283">
    <cfRule type="cellIs" dxfId="402" priority="474" operator="equal">
      <formula>""</formula>
    </cfRule>
  </conditionalFormatting>
  <conditionalFormatting sqref="C297">
    <cfRule type="cellIs" dxfId="401" priority="473" operator="greaterThan">
      <formula>0</formula>
    </cfRule>
  </conditionalFormatting>
  <conditionalFormatting sqref="C297">
    <cfRule type="cellIs" dxfId="400" priority="472" operator="equal">
      <formula>""</formula>
    </cfRule>
  </conditionalFormatting>
  <conditionalFormatting sqref="C312">
    <cfRule type="cellIs" dxfId="399" priority="471" operator="greaterThan">
      <formula>0</formula>
    </cfRule>
  </conditionalFormatting>
  <conditionalFormatting sqref="C312">
    <cfRule type="cellIs" dxfId="398" priority="470" operator="equal">
      <formula>""</formula>
    </cfRule>
  </conditionalFormatting>
  <conditionalFormatting sqref="C327">
    <cfRule type="cellIs" dxfId="397" priority="469" operator="greaterThan">
      <formula>0</formula>
    </cfRule>
  </conditionalFormatting>
  <conditionalFormatting sqref="C327">
    <cfRule type="cellIs" dxfId="396" priority="468" operator="equal">
      <formula>""</formula>
    </cfRule>
  </conditionalFormatting>
  <conditionalFormatting sqref="C342">
    <cfRule type="cellIs" dxfId="395" priority="467" operator="greaterThan">
      <formula>0</formula>
    </cfRule>
  </conditionalFormatting>
  <conditionalFormatting sqref="C342">
    <cfRule type="cellIs" dxfId="394" priority="466" operator="equal">
      <formula>""</formula>
    </cfRule>
  </conditionalFormatting>
  <conditionalFormatting sqref="C358">
    <cfRule type="cellIs" dxfId="393" priority="465" operator="greaterThan">
      <formula>0</formula>
    </cfRule>
  </conditionalFormatting>
  <conditionalFormatting sqref="C358">
    <cfRule type="cellIs" dxfId="392" priority="464" operator="equal">
      <formula>""</formula>
    </cfRule>
  </conditionalFormatting>
  <conditionalFormatting sqref="C372">
    <cfRule type="cellIs" dxfId="391" priority="463" operator="greaterThan">
      <formula>0</formula>
    </cfRule>
  </conditionalFormatting>
  <conditionalFormatting sqref="C372">
    <cfRule type="cellIs" dxfId="390" priority="462" operator="equal">
      <formula>""</formula>
    </cfRule>
  </conditionalFormatting>
  <conditionalFormatting sqref="C60">
    <cfRule type="cellIs" dxfId="389" priority="459" operator="greaterThan">
      <formula>0</formula>
    </cfRule>
  </conditionalFormatting>
  <conditionalFormatting sqref="C60">
    <cfRule type="cellIs" dxfId="388" priority="458" operator="equal">
      <formula>""</formula>
    </cfRule>
  </conditionalFormatting>
  <conditionalFormatting sqref="C74">
    <cfRule type="cellIs" dxfId="387" priority="457" operator="greaterThan">
      <formula>0</formula>
    </cfRule>
  </conditionalFormatting>
  <conditionalFormatting sqref="C74">
    <cfRule type="cellIs" dxfId="386" priority="456" operator="equal">
      <formula>""</formula>
    </cfRule>
  </conditionalFormatting>
  <conditionalFormatting sqref="C88">
    <cfRule type="cellIs" dxfId="385" priority="455" operator="greaterThan">
      <formula>0</formula>
    </cfRule>
  </conditionalFormatting>
  <conditionalFormatting sqref="C88">
    <cfRule type="cellIs" dxfId="384" priority="454" operator="equal">
      <formula>""</formula>
    </cfRule>
  </conditionalFormatting>
  <conditionalFormatting sqref="C102">
    <cfRule type="cellIs" dxfId="383" priority="453" operator="greaterThan">
      <formula>0</formula>
    </cfRule>
  </conditionalFormatting>
  <conditionalFormatting sqref="C102">
    <cfRule type="cellIs" dxfId="382" priority="452" operator="equal">
      <formula>""</formula>
    </cfRule>
  </conditionalFormatting>
  <conditionalFormatting sqref="C116">
    <cfRule type="cellIs" dxfId="381" priority="451" operator="greaterThan">
      <formula>0</formula>
    </cfRule>
  </conditionalFormatting>
  <conditionalFormatting sqref="C116">
    <cfRule type="cellIs" dxfId="380" priority="450" operator="equal">
      <formula>""</formula>
    </cfRule>
  </conditionalFormatting>
  <conditionalFormatting sqref="C130">
    <cfRule type="cellIs" dxfId="379" priority="449" operator="greaterThan">
      <formula>0</formula>
    </cfRule>
  </conditionalFormatting>
  <conditionalFormatting sqref="C130">
    <cfRule type="cellIs" dxfId="378" priority="448" operator="equal">
      <formula>""</formula>
    </cfRule>
  </conditionalFormatting>
  <conditionalFormatting sqref="C144">
    <cfRule type="cellIs" dxfId="377" priority="447" operator="greaterThan">
      <formula>0</formula>
    </cfRule>
  </conditionalFormatting>
  <conditionalFormatting sqref="C144">
    <cfRule type="cellIs" dxfId="376" priority="446" operator="equal">
      <formula>""</formula>
    </cfRule>
  </conditionalFormatting>
  <conditionalFormatting sqref="C158">
    <cfRule type="cellIs" dxfId="375" priority="445" operator="greaterThan">
      <formula>0</formula>
    </cfRule>
  </conditionalFormatting>
  <conditionalFormatting sqref="C158">
    <cfRule type="cellIs" dxfId="374" priority="444" operator="equal">
      <formula>""</formula>
    </cfRule>
  </conditionalFormatting>
  <conditionalFormatting sqref="C172">
    <cfRule type="cellIs" dxfId="373" priority="443" operator="greaterThan">
      <formula>0</formula>
    </cfRule>
  </conditionalFormatting>
  <conditionalFormatting sqref="C172">
    <cfRule type="cellIs" dxfId="372" priority="442" operator="equal">
      <formula>""</formula>
    </cfRule>
  </conditionalFormatting>
  <conditionalFormatting sqref="C186">
    <cfRule type="cellIs" dxfId="371" priority="441" operator="greaterThan">
      <formula>0</formula>
    </cfRule>
  </conditionalFormatting>
  <conditionalFormatting sqref="C186">
    <cfRule type="cellIs" dxfId="370" priority="440" operator="equal">
      <formula>""</formula>
    </cfRule>
  </conditionalFormatting>
  <conditionalFormatting sqref="C200">
    <cfRule type="cellIs" dxfId="369" priority="439" operator="greaterThan">
      <formula>0</formula>
    </cfRule>
  </conditionalFormatting>
  <conditionalFormatting sqref="C200">
    <cfRule type="cellIs" dxfId="368" priority="438" operator="equal">
      <formula>""</formula>
    </cfRule>
  </conditionalFormatting>
  <conditionalFormatting sqref="C214">
    <cfRule type="cellIs" dxfId="367" priority="437" operator="greaterThan">
      <formula>0</formula>
    </cfRule>
  </conditionalFormatting>
  <conditionalFormatting sqref="C214">
    <cfRule type="cellIs" dxfId="366" priority="436" operator="equal">
      <formula>""</formula>
    </cfRule>
  </conditionalFormatting>
  <conditionalFormatting sqref="C228">
    <cfRule type="cellIs" dxfId="365" priority="435" operator="greaterThan">
      <formula>0</formula>
    </cfRule>
  </conditionalFormatting>
  <conditionalFormatting sqref="C228">
    <cfRule type="cellIs" dxfId="364" priority="434" operator="equal">
      <formula>""</formula>
    </cfRule>
  </conditionalFormatting>
  <conditionalFormatting sqref="C242">
    <cfRule type="cellIs" dxfId="363" priority="433" operator="greaterThan">
      <formula>0</formula>
    </cfRule>
  </conditionalFormatting>
  <conditionalFormatting sqref="C242">
    <cfRule type="cellIs" dxfId="362" priority="432" operator="equal">
      <formula>""</formula>
    </cfRule>
  </conditionalFormatting>
  <conditionalFormatting sqref="C256">
    <cfRule type="cellIs" dxfId="361" priority="431" operator="greaterThan">
      <formula>0</formula>
    </cfRule>
  </conditionalFormatting>
  <conditionalFormatting sqref="C256">
    <cfRule type="cellIs" dxfId="360" priority="430" operator="equal">
      <formula>""</formula>
    </cfRule>
  </conditionalFormatting>
  <conditionalFormatting sqref="C270">
    <cfRule type="cellIs" dxfId="359" priority="429" operator="greaterThan">
      <formula>0</formula>
    </cfRule>
  </conditionalFormatting>
  <conditionalFormatting sqref="C270">
    <cfRule type="cellIs" dxfId="358" priority="428" operator="equal">
      <formula>""</formula>
    </cfRule>
  </conditionalFormatting>
  <conditionalFormatting sqref="C284">
    <cfRule type="cellIs" dxfId="357" priority="427" operator="greaterThan">
      <formula>0</formula>
    </cfRule>
  </conditionalFormatting>
  <conditionalFormatting sqref="C284">
    <cfRule type="cellIs" dxfId="356" priority="426" operator="equal">
      <formula>""</formula>
    </cfRule>
  </conditionalFormatting>
  <conditionalFormatting sqref="C298">
    <cfRule type="cellIs" dxfId="355" priority="425" operator="greaterThan">
      <formula>0</formula>
    </cfRule>
  </conditionalFormatting>
  <conditionalFormatting sqref="C298">
    <cfRule type="cellIs" dxfId="354" priority="424" operator="equal">
      <formula>""</formula>
    </cfRule>
  </conditionalFormatting>
  <conditionalFormatting sqref="C313">
    <cfRule type="cellIs" dxfId="353" priority="423" operator="greaterThan">
      <formula>0</formula>
    </cfRule>
  </conditionalFormatting>
  <conditionalFormatting sqref="C313">
    <cfRule type="cellIs" dxfId="352" priority="422" operator="equal">
      <formula>""</formula>
    </cfRule>
  </conditionalFormatting>
  <conditionalFormatting sqref="C328">
    <cfRule type="cellIs" dxfId="351" priority="421" operator="greaterThan">
      <formula>0</formula>
    </cfRule>
  </conditionalFormatting>
  <conditionalFormatting sqref="C328">
    <cfRule type="cellIs" dxfId="350" priority="420" operator="equal">
      <formula>""</formula>
    </cfRule>
  </conditionalFormatting>
  <conditionalFormatting sqref="C343">
    <cfRule type="cellIs" dxfId="349" priority="419" operator="greaterThan">
      <formula>0</formula>
    </cfRule>
  </conditionalFormatting>
  <conditionalFormatting sqref="C343">
    <cfRule type="cellIs" dxfId="348" priority="418" operator="equal">
      <formula>""</formula>
    </cfRule>
  </conditionalFormatting>
  <conditionalFormatting sqref="C359">
    <cfRule type="cellIs" dxfId="347" priority="417" operator="greaterThan">
      <formula>0</formula>
    </cfRule>
  </conditionalFormatting>
  <conditionalFormatting sqref="C359">
    <cfRule type="cellIs" dxfId="346" priority="416" operator="equal">
      <formula>""</formula>
    </cfRule>
  </conditionalFormatting>
  <conditionalFormatting sqref="C373">
    <cfRule type="cellIs" dxfId="345" priority="415" operator="greaterThan">
      <formula>0</formula>
    </cfRule>
  </conditionalFormatting>
  <conditionalFormatting sqref="C373">
    <cfRule type="cellIs" dxfId="344" priority="414" operator="equal">
      <formula>""</formula>
    </cfRule>
  </conditionalFormatting>
  <conditionalFormatting sqref="D45">
    <cfRule type="cellIs" dxfId="343" priority="413" operator="greaterThan">
      <formula>0</formula>
    </cfRule>
  </conditionalFormatting>
  <conditionalFormatting sqref="D45">
    <cfRule type="cellIs" dxfId="342" priority="412" operator="equal">
      <formula>""</formula>
    </cfRule>
  </conditionalFormatting>
  <conditionalFormatting sqref="D59:D60">
    <cfRule type="cellIs" dxfId="341" priority="411" operator="greaterThan">
      <formula>0</formula>
    </cfRule>
  </conditionalFormatting>
  <conditionalFormatting sqref="D59:D60">
    <cfRule type="cellIs" dxfId="340" priority="410" operator="equal">
      <formula>""</formula>
    </cfRule>
  </conditionalFormatting>
  <conditionalFormatting sqref="D73:D74">
    <cfRule type="cellIs" dxfId="339" priority="409" operator="greaterThan">
      <formula>0</formula>
    </cfRule>
  </conditionalFormatting>
  <conditionalFormatting sqref="D73:D74">
    <cfRule type="cellIs" dxfId="338" priority="408" operator="equal">
      <formula>""</formula>
    </cfRule>
  </conditionalFormatting>
  <conditionalFormatting sqref="D87:D88">
    <cfRule type="cellIs" dxfId="337" priority="407" operator="greaterThan">
      <formula>0</formula>
    </cfRule>
  </conditionalFormatting>
  <conditionalFormatting sqref="D87:D88">
    <cfRule type="cellIs" dxfId="336" priority="406" operator="equal">
      <formula>""</formula>
    </cfRule>
  </conditionalFormatting>
  <conditionalFormatting sqref="D101:D102">
    <cfRule type="cellIs" dxfId="335" priority="405" operator="greaterThan">
      <formula>0</formula>
    </cfRule>
  </conditionalFormatting>
  <conditionalFormatting sqref="D101:D102">
    <cfRule type="cellIs" dxfId="334" priority="404" operator="equal">
      <formula>""</formula>
    </cfRule>
  </conditionalFormatting>
  <conditionalFormatting sqref="D115:D116">
    <cfRule type="cellIs" dxfId="333" priority="403" operator="greaterThan">
      <formula>0</formula>
    </cfRule>
  </conditionalFormatting>
  <conditionalFormatting sqref="D115:D116">
    <cfRule type="cellIs" dxfId="332" priority="402" operator="equal">
      <formula>""</formula>
    </cfRule>
  </conditionalFormatting>
  <conditionalFormatting sqref="D129:D130">
    <cfRule type="cellIs" dxfId="331" priority="401" operator="greaterThan">
      <formula>0</formula>
    </cfRule>
  </conditionalFormatting>
  <conditionalFormatting sqref="D129:D130">
    <cfRule type="cellIs" dxfId="330" priority="400" operator="equal">
      <formula>""</formula>
    </cfRule>
  </conditionalFormatting>
  <conditionalFormatting sqref="D143:D144">
    <cfRule type="cellIs" dxfId="329" priority="399" operator="greaterThan">
      <formula>0</formula>
    </cfRule>
  </conditionalFormatting>
  <conditionalFormatting sqref="D143:D144">
    <cfRule type="cellIs" dxfId="328" priority="398" operator="equal">
      <formula>""</formula>
    </cfRule>
  </conditionalFormatting>
  <conditionalFormatting sqref="D157:D158">
    <cfRule type="cellIs" dxfId="327" priority="397" operator="greaterThan">
      <formula>0</formula>
    </cfRule>
  </conditionalFormatting>
  <conditionalFormatting sqref="D157:D158">
    <cfRule type="cellIs" dxfId="326" priority="396" operator="equal">
      <formula>""</formula>
    </cfRule>
  </conditionalFormatting>
  <conditionalFormatting sqref="D171:D172">
    <cfRule type="cellIs" dxfId="325" priority="395" operator="greaterThan">
      <formula>0</formula>
    </cfRule>
  </conditionalFormatting>
  <conditionalFormatting sqref="D171:D172">
    <cfRule type="cellIs" dxfId="324" priority="394" operator="equal">
      <formula>""</formula>
    </cfRule>
  </conditionalFormatting>
  <conditionalFormatting sqref="D185:D186">
    <cfRule type="cellIs" dxfId="323" priority="393" operator="greaterThan">
      <formula>0</formula>
    </cfRule>
  </conditionalFormatting>
  <conditionalFormatting sqref="D185:D186">
    <cfRule type="cellIs" dxfId="322" priority="392" operator="equal">
      <formula>""</formula>
    </cfRule>
  </conditionalFormatting>
  <conditionalFormatting sqref="D199:D200">
    <cfRule type="cellIs" dxfId="321" priority="391" operator="greaterThan">
      <formula>0</formula>
    </cfRule>
  </conditionalFormatting>
  <conditionalFormatting sqref="D199:D200">
    <cfRule type="cellIs" dxfId="320" priority="390" operator="equal">
      <formula>""</formula>
    </cfRule>
  </conditionalFormatting>
  <conditionalFormatting sqref="D213:D214">
    <cfRule type="cellIs" dxfId="319" priority="389" operator="greaterThan">
      <formula>0</formula>
    </cfRule>
  </conditionalFormatting>
  <conditionalFormatting sqref="D213:D214">
    <cfRule type="cellIs" dxfId="318" priority="388" operator="equal">
      <formula>""</formula>
    </cfRule>
  </conditionalFormatting>
  <conditionalFormatting sqref="D227:D228">
    <cfRule type="cellIs" dxfId="317" priority="387" operator="greaterThan">
      <formula>0</formula>
    </cfRule>
  </conditionalFormatting>
  <conditionalFormatting sqref="D227:D228">
    <cfRule type="cellIs" dxfId="316" priority="386" operator="equal">
      <formula>""</formula>
    </cfRule>
  </conditionalFormatting>
  <conditionalFormatting sqref="D241:D242">
    <cfRule type="cellIs" dxfId="315" priority="385" operator="greaterThan">
      <formula>0</formula>
    </cfRule>
  </conditionalFormatting>
  <conditionalFormatting sqref="D241:D242">
    <cfRule type="cellIs" dxfId="314" priority="384" operator="equal">
      <formula>""</formula>
    </cfRule>
  </conditionalFormatting>
  <conditionalFormatting sqref="D255:D256">
    <cfRule type="cellIs" dxfId="313" priority="383" operator="greaterThan">
      <formula>0</formula>
    </cfRule>
  </conditionalFormatting>
  <conditionalFormatting sqref="D255:D256">
    <cfRule type="cellIs" dxfId="312" priority="382" operator="equal">
      <formula>""</formula>
    </cfRule>
  </conditionalFormatting>
  <conditionalFormatting sqref="D269:D270">
    <cfRule type="cellIs" dxfId="311" priority="381" operator="greaterThan">
      <formula>0</formula>
    </cfRule>
  </conditionalFormatting>
  <conditionalFormatting sqref="D269:D270">
    <cfRule type="cellIs" dxfId="310" priority="380" operator="equal">
      <formula>""</formula>
    </cfRule>
  </conditionalFormatting>
  <conditionalFormatting sqref="D283:D284">
    <cfRule type="cellIs" dxfId="309" priority="379" operator="greaterThan">
      <formula>0</formula>
    </cfRule>
  </conditionalFormatting>
  <conditionalFormatting sqref="D283:D284">
    <cfRule type="cellIs" dxfId="308" priority="378" operator="equal">
      <formula>""</formula>
    </cfRule>
  </conditionalFormatting>
  <conditionalFormatting sqref="D297:D298">
    <cfRule type="cellIs" dxfId="307" priority="377" operator="greaterThan">
      <formula>0</formula>
    </cfRule>
  </conditionalFormatting>
  <conditionalFormatting sqref="D297:D298">
    <cfRule type="cellIs" dxfId="306" priority="376" operator="equal">
      <formula>""</formula>
    </cfRule>
  </conditionalFormatting>
  <conditionalFormatting sqref="D312:D313">
    <cfRule type="cellIs" dxfId="305" priority="375" operator="greaterThan">
      <formula>0</formula>
    </cfRule>
  </conditionalFormatting>
  <conditionalFormatting sqref="D312:D313">
    <cfRule type="cellIs" dxfId="304" priority="374" operator="equal">
      <formula>""</formula>
    </cfRule>
  </conditionalFormatting>
  <conditionalFormatting sqref="D327:D328">
    <cfRule type="cellIs" dxfId="303" priority="373" operator="greaterThan">
      <formula>0</formula>
    </cfRule>
  </conditionalFormatting>
  <conditionalFormatting sqref="D327:D328">
    <cfRule type="cellIs" dxfId="302" priority="372" operator="equal">
      <formula>""</formula>
    </cfRule>
  </conditionalFormatting>
  <conditionalFormatting sqref="D342:D343">
    <cfRule type="cellIs" dxfId="301" priority="371" operator="greaterThan">
      <formula>0</formula>
    </cfRule>
  </conditionalFormatting>
  <conditionalFormatting sqref="D342:D343">
    <cfRule type="cellIs" dxfId="300" priority="370" operator="equal">
      <formula>""</formula>
    </cfRule>
  </conditionalFormatting>
  <conditionalFormatting sqref="D358:D359">
    <cfRule type="cellIs" dxfId="299" priority="369" operator="greaterThan">
      <formula>0</formula>
    </cfRule>
  </conditionalFormatting>
  <conditionalFormatting sqref="D358:D359">
    <cfRule type="cellIs" dxfId="298" priority="368" operator="equal">
      <formula>""</formula>
    </cfRule>
  </conditionalFormatting>
  <conditionalFormatting sqref="D372:D373">
    <cfRule type="cellIs" dxfId="297" priority="367" operator="greaterThan">
      <formula>0</formula>
    </cfRule>
  </conditionalFormatting>
  <conditionalFormatting sqref="D372:D373">
    <cfRule type="cellIs" dxfId="296" priority="366" operator="equal">
      <formula>""</formula>
    </cfRule>
  </conditionalFormatting>
  <conditionalFormatting sqref="C36">
    <cfRule type="cellIs" dxfId="295" priority="365" operator="greaterThan">
      <formula>0</formula>
    </cfRule>
  </conditionalFormatting>
  <conditionalFormatting sqref="D36">
    <cfRule type="cellIs" dxfId="294" priority="364" operator="greaterThan">
      <formula>0</formula>
    </cfRule>
  </conditionalFormatting>
  <conditionalFormatting sqref="C36:D36">
    <cfRule type="cellIs" dxfId="293" priority="363" operator="equal">
      <formula>""</formula>
    </cfRule>
  </conditionalFormatting>
  <conditionalFormatting sqref="C51">
    <cfRule type="cellIs" dxfId="292" priority="357" operator="greaterThan">
      <formula>0</formula>
    </cfRule>
  </conditionalFormatting>
  <conditionalFormatting sqref="D51">
    <cfRule type="cellIs" dxfId="291" priority="356" operator="greaterThan">
      <formula>0</formula>
    </cfRule>
  </conditionalFormatting>
  <conditionalFormatting sqref="C51:D51">
    <cfRule type="cellIs" dxfId="290" priority="355" operator="equal">
      <formula>""</formula>
    </cfRule>
  </conditionalFormatting>
  <conditionalFormatting sqref="C65">
    <cfRule type="cellIs" dxfId="289" priority="354" operator="greaterThan">
      <formula>0</formula>
    </cfRule>
  </conditionalFormatting>
  <conditionalFormatting sqref="D65">
    <cfRule type="cellIs" dxfId="288" priority="353" operator="greaterThan">
      <formula>0</formula>
    </cfRule>
  </conditionalFormatting>
  <conditionalFormatting sqref="C65:D65">
    <cfRule type="cellIs" dxfId="287" priority="352" operator="equal">
      <formula>""</formula>
    </cfRule>
  </conditionalFormatting>
  <conditionalFormatting sqref="C79">
    <cfRule type="cellIs" dxfId="286" priority="351" operator="greaterThan">
      <formula>0</formula>
    </cfRule>
  </conditionalFormatting>
  <conditionalFormatting sqref="D79">
    <cfRule type="cellIs" dxfId="285" priority="350" operator="greaterThan">
      <formula>0</formula>
    </cfRule>
  </conditionalFormatting>
  <conditionalFormatting sqref="C79:D79">
    <cfRule type="cellIs" dxfId="284" priority="349" operator="equal">
      <formula>""</formula>
    </cfRule>
  </conditionalFormatting>
  <conditionalFormatting sqref="C93">
    <cfRule type="cellIs" dxfId="283" priority="348" operator="greaterThan">
      <formula>0</formula>
    </cfRule>
  </conditionalFormatting>
  <conditionalFormatting sqref="D93">
    <cfRule type="cellIs" dxfId="282" priority="347" operator="greaterThan">
      <formula>0</formula>
    </cfRule>
  </conditionalFormatting>
  <conditionalFormatting sqref="C93:D93">
    <cfRule type="cellIs" dxfId="281" priority="346" operator="equal">
      <formula>""</formula>
    </cfRule>
  </conditionalFormatting>
  <conditionalFormatting sqref="C107">
    <cfRule type="cellIs" dxfId="280" priority="345" operator="greaterThan">
      <formula>0</formula>
    </cfRule>
  </conditionalFormatting>
  <conditionalFormatting sqref="D107">
    <cfRule type="cellIs" dxfId="279" priority="344" operator="greaterThan">
      <formula>0</formula>
    </cfRule>
  </conditionalFormatting>
  <conditionalFormatting sqref="C107:D107">
    <cfRule type="cellIs" dxfId="278" priority="343" operator="equal">
      <formula>""</formula>
    </cfRule>
  </conditionalFormatting>
  <conditionalFormatting sqref="C121">
    <cfRule type="cellIs" dxfId="277" priority="342" operator="greaterThan">
      <formula>0</formula>
    </cfRule>
  </conditionalFormatting>
  <conditionalFormatting sqref="D121">
    <cfRule type="cellIs" dxfId="276" priority="341" operator="greaterThan">
      <formula>0</formula>
    </cfRule>
  </conditionalFormatting>
  <conditionalFormatting sqref="C121:D121">
    <cfRule type="cellIs" dxfId="275" priority="340" operator="equal">
      <formula>""</formula>
    </cfRule>
  </conditionalFormatting>
  <conditionalFormatting sqref="C135">
    <cfRule type="cellIs" dxfId="274" priority="339" operator="greaterThan">
      <formula>0</formula>
    </cfRule>
  </conditionalFormatting>
  <conditionalFormatting sqref="D135">
    <cfRule type="cellIs" dxfId="273" priority="338" operator="greaterThan">
      <formula>0</formula>
    </cfRule>
  </conditionalFormatting>
  <conditionalFormatting sqref="C135:D135">
    <cfRule type="cellIs" dxfId="272" priority="337" operator="equal">
      <formula>""</formula>
    </cfRule>
  </conditionalFormatting>
  <conditionalFormatting sqref="C149">
    <cfRule type="cellIs" dxfId="271" priority="336" operator="greaterThan">
      <formula>0</formula>
    </cfRule>
  </conditionalFormatting>
  <conditionalFormatting sqref="D149">
    <cfRule type="cellIs" dxfId="270" priority="335" operator="greaterThan">
      <formula>0</formula>
    </cfRule>
  </conditionalFormatting>
  <conditionalFormatting sqref="C149:D149">
    <cfRule type="cellIs" dxfId="269" priority="334" operator="equal">
      <formula>""</formula>
    </cfRule>
  </conditionalFormatting>
  <conditionalFormatting sqref="C163">
    <cfRule type="cellIs" dxfId="268" priority="333" operator="greaterThan">
      <formula>0</formula>
    </cfRule>
  </conditionalFormatting>
  <conditionalFormatting sqref="D163">
    <cfRule type="cellIs" dxfId="267" priority="332" operator="greaterThan">
      <formula>0</formula>
    </cfRule>
  </conditionalFormatting>
  <conditionalFormatting sqref="C163:D163">
    <cfRule type="cellIs" dxfId="266" priority="331" operator="equal">
      <formula>""</formula>
    </cfRule>
  </conditionalFormatting>
  <conditionalFormatting sqref="C177">
    <cfRule type="cellIs" dxfId="265" priority="330" operator="greaterThan">
      <formula>0</formula>
    </cfRule>
  </conditionalFormatting>
  <conditionalFormatting sqref="D177">
    <cfRule type="cellIs" dxfId="264" priority="329" operator="greaterThan">
      <formula>0</formula>
    </cfRule>
  </conditionalFormatting>
  <conditionalFormatting sqref="C177:D177">
    <cfRule type="cellIs" dxfId="263" priority="328" operator="equal">
      <formula>""</formula>
    </cfRule>
  </conditionalFormatting>
  <conditionalFormatting sqref="C191">
    <cfRule type="cellIs" dxfId="262" priority="327" operator="greaterThan">
      <formula>0</formula>
    </cfRule>
  </conditionalFormatting>
  <conditionalFormatting sqref="D191">
    <cfRule type="cellIs" dxfId="261" priority="326" operator="greaterThan">
      <formula>0</formula>
    </cfRule>
  </conditionalFormatting>
  <conditionalFormatting sqref="C191:D191">
    <cfRule type="cellIs" dxfId="260" priority="325" operator="equal">
      <formula>""</formula>
    </cfRule>
  </conditionalFormatting>
  <conditionalFormatting sqref="C205">
    <cfRule type="cellIs" dxfId="259" priority="324" operator="greaterThan">
      <formula>0</formula>
    </cfRule>
  </conditionalFormatting>
  <conditionalFormatting sqref="D205">
    <cfRule type="cellIs" dxfId="258" priority="323" operator="greaterThan">
      <formula>0</formula>
    </cfRule>
  </conditionalFormatting>
  <conditionalFormatting sqref="C205:D205">
    <cfRule type="cellIs" dxfId="257" priority="322" operator="equal">
      <formula>""</formula>
    </cfRule>
  </conditionalFormatting>
  <conditionalFormatting sqref="C219">
    <cfRule type="cellIs" dxfId="256" priority="321" operator="greaterThan">
      <formula>0</formula>
    </cfRule>
  </conditionalFormatting>
  <conditionalFormatting sqref="D219">
    <cfRule type="cellIs" dxfId="255" priority="320" operator="greaterThan">
      <formula>0</formula>
    </cfRule>
  </conditionalFormatting>
  <conditionalFormatting sqref="C219:D219">
    <cfRule type="cellIs" dxfId="254" priority="319" operator="equal">
      <formula>""</formula>
    </cfRule>
  </conditionalFormatting>
  <conditionalFormatting sqref="C233">
    <cfRule type="cellIs" dxfId="253" priority="318" operator="greaterThan">
      <formula>0</formula>
    </cfRule>
  </conditionalFormatting>
  <conditionalFormatting sqref="D233">
    <cfRule type="cellIs" dxfId="252" priority="317" operator="greaterThan">
      <formula>0</formula>
    </cfRule>
  </conditionalFormatting>
  <conditionalFormatting sqref="C233:D233">
    <cfRule type="cellIs" dxfId="251" priority="316" operator="equal">
      <formula>""</formula>
    </cfRule>
  </conditionalFormatting>
  <conditionalFormatting sqref="C247">
    <cfRule type="cellIs" dxfId="250" priority="315" operator="greaterThan">
      <formula>0</formula>
    </cfRule>
  </conditionalFormatting>
  <conditionalFormatting sqref="D247">
    <cfRule type="cellIs" dxfId="249" priority="314" operator="greaterThan">
      <formula>0</formula>
    </cfRule>
  </conditionalFormatting>
  <conditionalFormatting sqref="C247:D247">
    <cfRule type="cellIs" dxfId="248" priority="313" operator="equal">
      <formula>""</formula>
    </cfRule>
  </conditionalFormatting>
  <conditionalFormatting sqref="C261">
    <cfRule type="cellIs" dxfId="247" priority="312" operator="greaterThan">
      <formula>0</formula>
    </cfRule>
  </conditionalFormatting>
  <conditionalFormatting sqref="D261">
    <cfRule type="cellIs" dxfId="246" priority="311" operator="greaterThan">
      <formula>0</formula>
    </cfRule>
  </conditionalFormatting>
  <conditionalFormatting sqref="C261:D261">
    <cfRule type="cellIs" dxfId="245" priority="310" operator="equal">
      <formula>""</formula>
    </cfRule>
  </conditionalFormatting>
  <conditionalFormatting sqref="C275">
    <cfRule type="cellIs" dxfId="244" priority="309" operator="greaterThan">
      <formula>0</formula>
    </cfRule>
  </conditionalFormatting>
  <conditionalFormatting sqref="D275">
    <cfRule type="cellIs" dxfId="243" priority="308" operator="greaterThan">
      <formula>0</formula>
    </cfRule>
  </conditionalFormatting>
  <conditionalFormatting sqref="C275:D275">
    <cfRule type="cellIs" dxfId="242" priority="307" operator="equal">
      <formula>""</formula>
    </cfRule>
  </conditionalFormatting>
  <conditionalFormatting sqref="C289">
    <cfRule type="cellIs" dxfId="241" priority="306" operator="greaterThan">
      <formula>0</formula>
    </cfRule>
  </conditionalFormatting>
  <conditionalFormatting sqref="D289">
    <cfRule type="cellIs" dxfId="240" priority="305" operator="greaterThan">
      <formula>0</formula>
    </cfRule>
  </conditionalFormatting>
  <conditionalFormatting sqref="C289:D289">
    <cfRule type="cellIs" dxfId="239" priority="304" operator="equal">
      <formula>""</formula>
    </cfRule>
  </conditionalFormatting>
  <conditionalFormatting sqref="C303">
    <cfRule type="cellIs" dxfId="238" priority="303" operator="greaterThan">
      <formula>0</formula>
    </cfRule>
  </conditionalFormatting>
  <conditionalFormatting sqref="D303">
    <cfRule type="cellIs" dxfId="237" priority="302" operator="greaterThan">
      <formula>0</formula>
    </cfRule>
  </conditionalFormatting>
  <conditionalFormatting sqref="C303:D303">
    <cfRule type="cellIs" dxfId="236" priority="301" operator="equal">
      <formula>""</formula>
    </cfRule>
  </conditionalFormatting>
  <conditionalFormatting sqref="C318">
    <cfRule type="cellIs" dxfId="235" priority="300" operator="greaterThan">
      <formula>0</formula>
    </cfRule>
  </conditionalFormatting>
  <conditionalFormatting sqref="D318">
    <cfRule type="cellIs" dxfId="234" priority="299" operator="greaterThan">
      <formula>0</formula>
    </cfRule>
  </conditionalFormatting>
  <conditionalFormatting sqref="C318:D318">
    <cfRule type="cellIs" dxfId="233" priority="298" operator="equal">
      <formula>""</formula>
    </cfRule>
  </conditionalFormatting>
  <conditionalFormatting sqref="C333">
    <cfRule type="cellIs" dxfId="232" priority="297" operator="greaterThan">
      <formula>0</formula>
    </cfRule>
  </conditionalFormatting>
  <conditionalFormatting sqref="D333">
    <cfRule type="cellIs" dxfId="231" priority="296" operator="greaterThan">
      <formula>0</formula>
    </cfRule>
  </conditionalFormatting>
  <conditionalFormatting sqref="C333:D333">
    <cfRule type="cellIs" dxfId="230" priority="295" operator="equal">
      <formula>""</formula>
    </cfRule>
  </conditionalFormatting>
  <conditionalFormatting sqref="C348">
    <cfRule type="cellIs" dxfId="229" priority="294" operator="greaterThan">
      <formula>0</formula>
    </cfRule>
  </conditionalFormatting>
  <conditionalFormatting sqref="D348">
    <cfRule type="cellIs" dxfId="228" priority="293" operator="greaterThan">
      <formula>0</formula>
    </cfRule>
  </conditionalFormatting>
  <conditionalFormatting sqref="C348:D348">
    <cfRule type="cellIs" dxfId="227" priority="292" operator="equal">
      <formula>""</formula>
    </cfRule>
  </conditionalFormatting>
  <conditionalFormatting sqref="C364">
    <cfRule type="cellIs" dxfId="226" priority="291" operator="greaterThan">
      <formula>0</formula>
    </cfRule>
  </conditionalFormatting>
  <conditionalFormatting sqref="D364">
    <cfRule type="cellIs" dxfId="225" priority="290" operator="greaterThan">
      <formula>0</formula>
    </cfRule>
  </conditionalFormatting>
  <conditionalFormatting sqref="C364:D364">
    <cfRule type="cellIs" dxfId="224" priority="289" operator="equal">
      <formula>""</formula>
    </cfRule>
  </conditionalFormatting>
  <conditionalFormatting sqref="C378">
    <cfRule type="cellIs" dxfId="223" priority="288" operator="greaterThan">
      <formula>0</formula>
    </cfRule>
  </conditionalFormatting>
  <conditionalFormatting sqref="D378">
    <cfRule type="cellIs" dxfId="222" priority="287" operator="greaterThan">
      <formula>0</formula>
    </cfRule>
  </conditionalFormatting>
  <conditionalFormatting sqref="C378:D378">
    <cfRule type="cellIs" dxfId="221" priority="286" operator="equal">
      <formula>""</formula>
    </cfRule>
  </conditionalFormatting>
  <conditionalFormatting sqref="E47">
    <cfRule type="cellIs" dxfId="220" priority="285" operator="greaterThan">
      <formula>0</formula>
    </cfRule>
  </conditionalFormatting>
  <conditionalFormatting sqref="F47:H47">
    <cfRule type="cellIs" dxfId="219" priority="284" operator="greaterThan">
      <formula>0</formula>
    </cfRule>
  </conditionalFormatting>
  <conditionalFormatting sqref="E47:H47">
    <cfRule type="cellIs" dxfId="218" priority="283" operator="equal">
      <formula>""</formula>
    </cfRule>
  </conditionalFormatting>
  <conditionalFormatting sqref="E61">
    <cfRule type="cellIs" dxfId="217" priority="282" operator="greaterThan">
      <formula>0</formula>
    </cfRule>
  </conditionalFormatting>
  <conditionalFormatting sqref="F61:H61">
    <cfRule type="cellIs" dxfId="216" priority="281" operator="greaterThan">
      <formula>0</formula>
    </cfRule>
  </conditionalFormatting>
  <conditionalFormatting sqref="E61:H61">
    <cfRule type="cellIs" dxfId="215" priority="280" operator="equal">
      <formula>""</formula>
    </cfRule>
  </conditionalFormatting>
  <conditionalFormatting sqref="E75">
    <cfRule type="cellIs" dxfId="214" priority="279" operator="greaterThan">
      <formula>0</formula>
    </cfRule>
  </conditionalFormatting>
  <conditionalFormatting sqref="F75:H75">
    <cfRule type="cellIs" dxfId="213" priority="278" operator="greaterThan">
      <formula>0</formula>
    </cfRule>
  </conditionalFormatting>
  <conditionalFormatting sqref="E75:H75">
    <cfRule type="cellIs" dxfId="212" priority="277" operator="equal">
      <formula>""</formula>
    </cfRule>
  </conditionalFormatting>
  <conditionalFormatting sqref="E89">
    <cfRule type="cellIs" dxfId="211" priority="276" operator="greaterThan">
      <formula>0</formula>
    </cfRule>
  </conditionalFormatting>
  <conditionalFormatting sqref="F89:H89">
    <cfRule type="cellIs" dxfId="210" priority="275" operator="greaterThan">
      <formula>0</formula>
    </cfRule>
  </conditionalFormatting>
  <conditionalFormatting sqref="E89:H89">
    <cfRule type="cellIs" dxfId="209" priority="274" operator="equal">
      <formula>""</formula>
    </cfRule>
  </conditionalFormatting>
  <conditionalFormatting sqref="E103">
    <cfRule type="cellIs" dxfId="208" priority="273" operator="greaterThan">
      <formula>0</formula>
    </cfRule>
  </conditionalFormatting>
  <conditionalFormatting sqref="F103:H103">
    <cfRule type="cellIs" dxfId="207" priority="272" operator="greaterThan">
      <formula>0</formula>
    </cfRule>
  </conditionalFormatting>
  <conditionalFormatting sqref="E103:H103">
    <cfRule type="cellIs" dxfId="206" priority="271" operator="equal">
      <formula>""</formula>
    </cfRule>
  </conditionalFormatting>
  <conditionalFormatting sqref="E117">
    <cfRule type="cellIs" dxfId="205" priority="270" operator="greaterThan">
      <formula>0</formula>
    </cfRule>
  </conditionalFormatting>
  <conditionalFormatting sqref="F117:H117">
    <cfRule type="cellIs" dxfId="204" priority="269" operator="greaterThan">
      <formula>0</formula>
    </cfRule>
  </conditionalFormatting>
  <conditionalFormatting sqref="E117:H117">
    <cfRule type="cellIs" dxfId="203" priority="268" operator="equal">
      <formula>""</formula>
    </cfRule>
  </conditionalFormatting>
  <conditionalFormatting sqref="E131">
    <cfRule type="cellIs" dxfId="202" priority="267" operator="greaterThan">
      <formula>0</formula>
    </cfRule>
  </conditionalFormatting>
  <conditionalFormatting sqref="F131:H131">
    <cfRule type="cellIs" dxfId="201" priority="266" operator="greaterThan">
      <formula>0</formula>
    </cfRule>
  </conditionalFormatting>
  <conditionalFormatting sqref="E131:H131">
    <cfRule type="cellIs" dxfId="200" priority="265" operator="equal">
      <formula>""</formula>
    </cfRule>
  </conditionalFormatting>
  <conditionalFormatting sqref="E145">
    <cfRule type="cellIs" dxfId="199" priority="264" operator="greaterThan">
      <formula>0</formula>
    </cfRule>
  </conditionalFormatting>
  <conditionalFormatting sqref="F145:H145">
    <cfRule type="cellIs" dxfId="198" priority="263" operator="greaterThan">
      <formula>0</formula>
    </cfRule>
  </conditionalFormatting>
  <conditionalFormatting sqref="E145:H145">
    <cfRule type="cellIs" dxfId="197" priority="262" operator="equal">
      <formula>""</formula>
    </cfRule>
  </conditionalFormatting>
  <conditionalFormatting sqref="E159">
    <cfRule type="cellIs" dxfId="196" priority="261" operator="greaterThan">
      <formula>0</formula>
    </cfRule>
  </conditionalFormatting>
  <conditionalFormatting sqref="F159:H159">
    <cfRule type="cellIs" dxfId="195" priority="260" operator="greaterThan">
      <formula>0</formula>
    </cfRule>
  </conditionalFormatting>
  <conditionalFormatting sqref="E159:H159">
    <cfRule type="cellIs" dxfId="194" priority="259" operator="equal">
      <formula>""</formula>
    </cfRule>
  </conditionalFormatting>
  <conditionalFormatting sqref="E173">
    <cfRule type="cellIs" dxfId="193" priority="258" operator="greaterThan">
      <formula>0</formula>
    </cfRule>
  </conditionalFormatting>
  <conditionalFormatting sqref="F173:H173">
    <cfRule type="cellIs" dxfId="192" priority="257" operator="greaterThan">
      <formula>0</formula>
    </cfRule>
  </conditionalFormatting>
  <conditionalFormatting sqref="E173:H173">
    <cfRule type="cellIs" dxfId="191" priority="256" operator="equal">
      <formula>""</formula>
    </cfRule>
  </conditionalFormatting>
  <conditionalFormatting sqref="E187">
    <cfRule type="cellIs" dxfId="190" priority="255" operator="greaterThan">
      <formula>0</formula>
    </cfRule>
  </conditionalFormatting>
  <conditionalFormatting sqref="F187:H187">
    <cfRule type="cellIs" dxfId="189" priority="254" operator="greaterThan">
      <formula>0</formula>
    </cfRule>
  </conditionalFormatting>
  <conditionalFormatting sqref="E187:H187">
    <cfRule type="cellIs" dxfId="188" priority="253" operator="equal">
      <formula>""</formula>
    </cfRule>
  </conditionalFormatting>
  <conditionalFormatting sqref="E201">
    <cfRule type="cellIs" dxfId="187" priority="252" operator="greaterThan">
      <formula>0</formula>
    </cfRule>
  </conditionalFormatting>
  <conditionalFormatting sqref="F201:H201">
    <cfRule type="cellIs" dxfId="186" priority="251" operator="greaterThan">
      <formula>0</formula>
    </cfRule>
  </conditionalFormatting>
  <conditionalFormatting sqref="E201:H201">
    <cfRule type="cellIs" dxfId="185" priority="250" operator="equal">
      <formula>""</formula>
    </cfRule>
  </conditionalFormatting>
  <conditionalFormatting sqref="E215">
    <cfRule type="cellIs" dxfId="184" priority="249" operator="greaterThan">
      <formula>0</formula>
    </cfRule>
  </conditionalFormatting>
  <conditionalFormatting sqref="F215:H215">
    <cfRule type="cellIs" dxfId="183" priority="248" operator="greaterThan">
      <formula>0</formula>
    </cfRule>
  </conditionalFormatting>
  <conditionalFormatting sqref="E215:H215">
    <cfRule type="cellIs" dxfId="182" priority="247" operator="equal">
      <formula>""</formula>
    </cfRule>
  </conditionalFormatting>
  <conditionalFormatting sqref="E229">
    <cfRule type="cellIs" dxfId="181" priority="246" operator="greaterThan">
      <formula>0</formula>
    </cfRule>
  </conditionalFormatting>
  <conditionalFormatting sqref="F229:H229">
    <cfRule type="cellIs" dxfId="180" priority="245" operator="greaterThan">
      <formula>0</formula>
    </cfRule>
  </conditionalFormatting>
  <conditionalFormatting sqref="E229:H229">
    <cfRule type="cellIs" dxfId="179" priority="244" operator="equal">
      <formula>""</formula>
    </cfRule>
  </conditionalFormatting>
  <conditionalFormatting sqref="E243">
    <cfRule type="cellIs" dxfId="178" priority="243" operator="greaterThan">
      <formula>0</formula>
    </cfRule>
  </conditionalFormatting>
  <conditionalFormatting sqref="F243:H243">
    <cfRule type="cellIs" dxfId="177" priority="242" operator="greaterThan">
      <formula>0</formula>
    </cfRule>
  </conditionalFormatting>
  <conditionalFormatting sqref="E243:H243">
    <cfRule type="cellIs" dxfId="176" priority="241" operator="equal">
      <formula>""</formula>
    </cfRule>
  </conditionalFormatting>
  <conditionalFormatting sqref="E257">
    <cfRule type="cellIs" dxfId="175" priority="240" operator="greaterThan">
      <formula>0</formula>
    </cfRule>
  </conditionalFormatting>
  <conditionalFormatting sqref="F257:H257">
    <cfRule type="cellIs" dxfId="174" priority="239" operator="greaterThan">
      <formula>0</formula>
    </cfRule>
  </conditionalFormatting>
  <conditionalFormatting sqref="E257:H257">
    <cfRule type="cellIs" dxfId="173" priority="238" operator="equal">
      <formula>""</formula>
    </cfRule>
  </conditionalFormatting>
  <conditionalFormatting sqref="E271">
    <cfRule type="cellIs" dxfId="172" priority="237" operator="greaterThan">
      <formula>0</formula>
    </cfRule>
  </conditionalFormatting>
  <conditionalFormatting sqref="F271:H271">
    <cfRule type="cellIs" dxfId="171" priority="236" operator="greaterThan">
      <formula>0</formula>
    </cfRule>
  </conditionalFormatting>
  <conditionalFormatting sqref="E271:H271">
    <cfRule type="cellIs" dxfId="170" priority="235" operator="equal">
      <formula>""</formula>
    </cfRule>
  </conditionalFormatting>
  <conditionalFormatting sqref="E285">
    <cfRule type="cellIs" dxfId="169" priority="234" operator="greaterThan">
      <formula>0</formula>
    </cfRule>
  </conditionalFormatting>
  <conditionalFormatting sqref="F285:H285">
    <cfRule type="cellIs" dxfId="168" priority="233" operator="greaterThan">
      <formula>0</formula>
    </cfRule>
  </conditionalFormatting>
  <conditionalFormatting sqref="E285:H285">
    <cfRule type="cellIs" dxfId="167" priority="232" operator="equal">
      <formula>""</formula>
    </cfRule>
  </conditionalFormatting>
  <conditionalFormatting sqref="E299">
    <cfRule type="cellIs" dxfId="166" priority="231" operator="greaterThan">
      <formula>0</formula>
    </cfRule>
  </conditionalFormatting>
  <conditionalFormatting sqref="F299:H299">
    <cfRule type="cellIs" dxfId="165" priority="230" operator="greaterThan">
      <formula>0</formula>
    </cfRule>
  </conditionalFormatting>
  <conditionalFormatting sqref="E299:H299">
    <cfRule type="cellIs" dxfId="164" priority="229" operator="equal">
      <formula>""</formula>
    </cfRule>
  </conditionalFormatting>
  <conditionalFormatting sqref="E314">
    <cfRule type="cellIs" dxfId="163" priority="228" operator="greaterThan">
      <formula>0</formula>
    </cfRule>
  </conditionalFormatting>
  <conditionalFormatting sqref="F314:H314">
    <cfRule type="cellIs" dxfId="162" priority="227" operator="greaterThan">
      <formula>0</formula>
    </cfRule>
  </conditionalFormatting>
  <conditionalFormatting sqref="E314:H314">
    <cfRule type="cellIs" dxfId="161" priority="226" operator="equal">
      <formula>""</formula>
    </cfRule>
  </conditionalFormatting>
  <conditionalFormatting sqref="E329">
    <cfRule type="cellIs" dxfId="160" priority="225" operator="greaterThan">
      <formula>0</formula>
    </cfRule>
  </conditionalFormatting>
  <conditionalFormatting sqref="F329:H329">
    <cfRule type="cellIs" dxfId="159" priority="224" operator="greaterThan">
      <formula>0</formula>
    </cfRule>
  </conditionalFormatting>
  <conditionalFormatting sqref="E329:H329">
    <cfRule type="cellIs" dxfId="158" priority="223" operator="equal">
      <formula>""</formula>
    </cfRule>
  </conditionalFormatting>
  <conditionalFormatting sqref="E344">
    <cfRule type="cellIs" dxfId="157" priority="222" operator="greaterThan">
      <formula>0</formula>
    </cfRule>
  </conditionalFormatting>
  <conditionalFormatting sqref="F344:H344">
    <cfRule type="cellIs" dxfId="156" priority="221" operator="greaterThan">
      <formula>0</formula>
    </cfRule>
  </conditionalFormatting>
  <conditionalFormatting sqref="E344:H344">
    <cfRule type="cellIs" dxfId="155" priority="220" operator="equal">
      <formula>""</formula>
    </cfRule>
  </conditionalFormatting>
  <conditionalFormatting sqref="E360">
    <cfRule type="cellIs" dxfId="154" priority="219" operator="greaterThan">
      <formula>0</formula>
    </cfRule>
  </conditionalFormatting>
  <conditionalFormatting sqref="F360:H360">
    <cfRule type="cellIs" dxfId="153" priority="218" operator="greaterThan">
      <formula>0</formula>
    </cfRule>
  </conditionalFormatting>
  <conditionalFormatting sqref="E360:H360">
    <cfRule type="cellIs" dxfId="152" priority="217" operator="equal">
      <formula>""</formula>
    </cfRule>
  </conditionalFormatting>
  <conditionalFormatting sqref="E374">
    <cfRule type="cellIs" dxfId="151" priority="216" operator="greaterThan">
      <formula>0</formula>
    </cfRule>
  </conditionalFormatting>
  <conditionalFormatting sqref="F374:H374">
    <cfRule type="cellIs" dxfId="150" priority="215" operator="greaterThan">
      <formula>0</formula>
    </cfRule>
  </conditionalFormatting>
  <conditionalFormatting sqref="E374:H374">
    <cfRule type="cellIs" dxfId="149" priority="214" operator="equal">
      <formula>""</formula>
    </cfRule>
  </conditionalFormatting>
  <conditionalFormatting sqref="E52">
    <cfRule type="cellIs" dxfId="148" priority="213" operator="greaterThan">
      <formula>0</formula>
    </cfRule>
  </conditionalFormatting>
  <conditionalFormatting sqref="E52">
    <cfRule type="cellIs" dxfId="147" priority="211" operator="equal">
      <formula>""</formula>
    </cfRule>
  </conditionalFormatting>
  <conditionalFormatting sqref="E66">
    <cfRule type="cellIs" dxfId="146" priority="210" operator="greaterThan">
      <formula>0</formula>
    </cfRule>
  </conditionalFormatting>
  <conditionalFormatting sqref="E66">
    <cfRule type="cellIs" dxfId="145" priority="208" operator="equal">
      <formula>""</formula>
    </cfRule>
  </conditionalFormatting>
  <conditionalFormatting sqref="E80">
    <cfRule type="cellIs" dxfId="144" priority="207" operator="greaterThan">
      <formula>0</formula>
    </cfRule>
  </conditionalFormatting>
  <conditionalFormatting sqref="E80">
    <cfRule type="cellIs" dxfId="143" priority="205" operator="equal">
      <formula>""</formula>
    </cfRule>
  </conditionalFormatting>
  <conditionalFormatting sqref="E94">
    <cfRule type="cellIs" dxfId="142" priority="204" operator="greaterThan">
      <formula>0</formula>
    </cfRule>
  </conditionalFormatting>
  <conditionalFormatting sqref="E94">
    <cfRule type="cellIs" dxfId="141" priority="202" operator="equal">
      <formula>""</formula>
    </cfRule>
  </conditionalFormatting>
  <conditionalFormatting sqref="E108">
    <cfRule type="cellIs" dxfId="140" priority="201" operator="greaterThan">
      <formula>0</formula>
    </cfRule>
  </conditionalFormatting>
  <conditionalFormatting sqref="E108">
    <cfRule type="cellIs" dxfId="139" priority="199" operator="equal">
      <formula>""</formula>
    </cfRule>
  </conditionalFormatting>
  <conditionalFormatting sqref="E122">
    <cfRule type="cellIs" dxfId="138" priority="198" operator="greaterThan">
      <formula>0</formula>
    </cfRule>
  </conditionalFormatting>
  <conditionalFormatting sqref="E122">
    <cfRule type="cellIs" dxfId="137" priority="196" operator="equal">
      <formula>""</formula>
    </cfRule>
  </conditionalFormatting>
  <conditionalFormatting sqref="E136">
    <cfRule type="cellIs" dxfId="136" priority="195" operator="greaterThan">
      <formula>0</formula>
    </cfRule>
  </conditionalFormatting>
  <conditionalFormatting sqref="E136">
    <cfRule type="cellIs" dxfId="135" priority="193" operator="equal">
      <formula>""</formula>
    </cfRule>
  </conditionalFormatting>
  <conditionalFormatting sqref="E150">
    <cfRule type="cellIs" dxfId="134" priority="192" operator="greaterThan">
      <formula>0</formula>
    </cfRule>
  </conditionalFormatting>
  <conditionalFormatting sqref="E150">
    <cfRule type="cellIs" dxfId="133" priority="190" operator="equal">
      <formula>""</formula>
    </cfRule>
  </conditionalFormatting>
  <conditionalFormatting sqref="E164">
    <cfRule type="cellIs" dxfId="132" priority="189" operator="greaterThan">
      <formula>0</formula>
    </cfRule>
  </conditionalFormatting>
  <conditionalFormatting sqref="E164">
    <cfRule type="cellIs" dxfId="131" priority="187" operator="equal">
      <formula>""</formula>
    </cfRule>
  </conditionalFormatting>
  <conditionalFormatting sqref="E178">
    <cfRule type="cellIs" dxfId="130" priority="186" operator="greaterThan">
      <formula>0</formula>
    </cfRule>
  </conditionalFormatting>
  <conditionalFormatting sqref="E178">
    <cfRule type="cellIs" dxfId="129" priority="184" operator="equal">
      <formula>""</formula>
    </cfRule>
  </conditionalFormatting>
  <conditionalFormatting sqref="E192">
    <cfRule type="cellIs" dxfId="128" priority="183" operator="greaterThan">
      <formula>0</formula>
    </cfRule>
  </conditionalFormatting>
  <conditionalFormatting sqref="E192">
    <cfRule type="cellIs" dxfId="127" priority="181" operator="equal">
      <formula>""</formula>
    </cfRule>
  </conditionalFormatting>
  <conditionalFormatting sqref="E206">
    <cfRule type="cellIs" dxfId="126" priority="180" operator="greaterThan">
      <formula>0</formula>
    </cfRule>
  </conditionalFormatting>
  <conditionalFormatting sqref="E206">
    <cfRule type="cellIs" dxfId="125" priority="178" operator="equal">
      <formula>""</formula>
    </cfRule>
  </conditionalFormatting>
  <conditionalFormatting sqref="E220">
    <cfRule type="cellIs" dxfId="124" priority="177" operator="greaterThan">
      <formula>0</formula>
    </cfRule>
  </conditionalFormatting>
  <conditionalFormatting sqref="E220">
    <cfRule type="cellIs" dxfId="123" priority="175" operator="equal">
      <formula>""</formula>
    </cfRule>
  </conditionalFormatting>
  <conditionalFormatting sqref="E234">
    <cfRule type="cellIs" dxfId="122" priority="174" operator="greaterThan">
      <formula>0</formula>
    </cfRule>
  </conditionalFormatting>
  <conditionalFormatting sqref="E234">
    <cfRule type="cellIs" dxfId="121" priority="172" operator="equal">
      <formula>""</formula>
    </cfRule>
  </conditionalFormatting>
  <conditionalFormatting sqref="E248">
    <cfRule type="cellIs" dxfId="120" priority="171" operator="greaterThan">
      <formula>0</formula>
    </cfRule>
  </conditionalFormatting>
  <conditionalFormatting sqref="E248">
    <cfRule type="cellIs" dxfId="119" priority="169" operator="equal">
      <formula>""</formula>
    </cfRule>
  </conditionalFormatting>
  <conditionalFormatting sqref="E262">
    <cfRule type="cellIs" dxfId="118" priority="168" operator="greaterThan">
      <formula>0</formula>
    </cfRule>
  </conditionalFormatting>
  <conditionalFormatting sqref="E262">
    <cfRule type="cellIs" dxfId="117" priority="166" operator="equal">
      <formula>""</formula>
    </cfRule>
  </conditionalFormatting>
  <conditionalFormatting sqref="E276">
    <cfRule type="cellIs" dxfId="116" priority="165" operator="greaterThan">
      <formula>0</formula>
    </cfRule>
  </conditionalFormatting>
  <conditionalFormatting sqref="E276">
    <cfRule type="cellIs" dxfId="115" priority="163" operator="equal">
      <formula>""</formula>
    </cfRule>
  </conditionalFormatting>
  <conditionalFormatting sqref="E290">
    <cfRule type="cellIs" dxfId="114" priority="162" operator="greaterThan">
      <formula>0</formula>
    </cfRule>
  </conditionalFormatting>
  <conditionalFormatting sqref="E290">
    <cfRule type="cellIs" dxfId="113" priority="160" operator="equal">
      <formula>""</formula>
    </cfRule>
  </conditionalFormatting>
  <conditionalFormatting sqref="E304">
    <cfRule type="cellIs" dxfId="112" priority="159" operator="greaterThan">
      <formula>0</formula>
    </cfRule>
  </conditionalFormatting>
  <conditionalFormatting sqref="E304">
    <cfRule type="cellIs" dxfId="111" priority="157" operator="equal">
      <formula>""</formula>
    </cfRule>
  </conditionalFormatting>
  <conditionalFormatting sqref="E319">
    <cfRule type="cellIs" dxfId="110" priority="156" operator="greaterThan">
      <formula>0</formula>
    </cfRule>
  </conditionalFormatting>
  <conditionalFormatting sqref="E319">
    <cfRule type="cellIs" dxfId="109" priority="154" operator="equal">
      <formula>""</formula>
    </cfRule>
  </conditionalFormatting>
  <conditionalFormatting sqref="E334">
    <cfRule type="cellIs" dxfId="108" priority="153" operator="greaterThan">
      <formula>0</formula>
    </cfRule>
  </conditionalFormatting>
  <conditionalFormatting sqref="E334">
    <cfRule type="cellIs" dxfId="107" priority="151" operator="equal">
      <formula>""</formula>
    </cfRule>
  </conditionalFormatting>
  <conditionalFormatting sqref="E349">
    <cfRule type="cellIs" dxfId="106" priority="150" operator="greaterThan">
      <formula>0</formula>
    </cfRule>
  </conditionalFormatting>
  <conditionalFormatting sqref="E349">
    <cfRule type="cellIs" dxfId="105" priority="148" operator="equal">
      <formula>""</formula>
    </cfRule>
  </conditionalFormatting>
  <conditionalFormatting sqref="E365">
    <cfRule type="cellIs" dxfId="104" priority="147" operator="greaterThan">
      <formula>0</formula>
    </cfRule>
  </conditionalFormatting>
  <conditionalFormatting sqref="E365">
    <cfRule type="cellIs" dxfId="103" priority="145" operator="equal">
      <formula>""</formula>
    </cfRule>
  </conditionalFormatting>
  <conditionalFormatting sqref="E379">
    <cfRule type="cellIs" dxfId="102" priority="144" operator="greaterThan">
      <formula>0</formula>
    </cfRule>
  </conditionalFormatting>
  <conditionalFormatting sqref="E379">
    <cfRule type="cellIs" dxfId="101" priority="142" operator="equal">
      <formula>""</formula>
    </cfRule>
  </conditionalFormatting>
  <conditionalFormatting sqref="F52:H52">
    <cfRule type="cellIs" dxfId="100" priority="141" operator="greaterThan">
      <formula>0</formula>
    </cfRule>
  </conditionalFormatting>
  <conditionalFormatting sqref="F52:H52">
    <cfRule type="cellIs" dxfId="99" priority="140" operator="equal">
      <formula>""</formula>
    </cfRule>
  </conditionalFormatting>
  <conditionalFormatting sqref="F66:H66">
    <cfRule type="cellIs" dxfId="98" priority="139" operator="greaterThan">
      <formula>0</formula>
    </cfRule>
  </conditionalFormatting>
  <conditionalFormatting sqref="F66:H66">
    <cfRule type="cellIs" dxfId="97" priority="138" operator="equal">
      <formula>""</formula>
    </cfRule>
  </conditionalFormatting>
  <conditionalFormatting sqref="F80:H80">
    <cfRule type="cellIs" dxfId="96" priority="137" operator="greaterThan">
      <formula>0</formula>
    </cfRule>
  </conditionalFormatting>
  <conditionalFormatting sqref="F80:H80">
    <cfRule type="cellIs" dxfId="95" priority="136" operator="equal">
      <formula>""</formula>
    </cfRule>
  </conditionalFormatting>
  <conditionalFormatting sqref="F94:H94">
    <cfRule type="cellIs" dxfId="94" priority="135" operator="greaterThan">
      <formula>0</formula>
    </cfRule>
  </conditionalFormatting>
  <conditionalFormatting sqref="F94:H94">
    <cfRule type="cellIs" dxfId="93" priority="134" operator="equal">
      <formula>""</formula>
    </cfRule>
  </conditionalFormatting>
  <conditionalFormatting sqref="F108:H108">
    <cfRule type="cellIs" dxfId="92" priority="133" operator="greaterThan">
      <formula>0</formula>
    </cfRule>
  </conditionalFormatting>
  <conditionalFormatting sqref="F108:H108">
    <cfRule type="cellIs" dxfId="91" priority="132" operator="equal">
      <formula>""</formula>
    </cfRule>
  </conditionalFormatting>
  <conditionalFormatting sqref="F122:H122">
    <cfRule type="cellIs" dxfId="90" priority="131" operator="greaterThan">
      <formula>0</formula>
    </cfRule>
  </conditionalFormatting>
  <conditionalFormatting sqref="F122:H122">
    <cfRule type="cellIs" dxfId="89" priority="130" operator="equal">
      <formula>""</formula>
    </cfRule>
  </conditionalFormatting>
  <conditionalFormatting sqref="F136:H136">
    <cfRule type="cellIs" dxfId="88" priority="129" operator="greaterThan">
      <formula>0</formula>
    </cfRule>
  </conditionalFormatting>
  <conditionalFormatting sqref="F136:H136">
    <cfRule type="cellIs" dxfId="87" priority="128" operator="equal">
      <formula>""</formula>
    </cfRule>
  </conditionalFormatting>
  <conditionalFormatting sqref="F150:H150">
    <cfRule type="cellIs" dxfId="86" priority="127" operator="greaterThan">
      <formula>0</formula>
    </cfRule>
  </conditionalFormatting>
  <conditionalFormatting sqref="F150:H150">
    <cfRule type="cellIs" dxfId="85" priority="126" operator="equal">
      <formula>""</formula>
    </cfRule>
  </conditionalFormatting>
  <conditionalFormatting sqref="F164:H164">
    <cfRule type="cellIs" dxfId="84" priority="125" operator="greaterThan">
      <formula>0</formula>
    </cfRule>
  </conditionalFormatting>
  <conditionalFormatting sqref="F164:H164">
    <cfRule type="cellIs" dxfId="83" priority="124" operator="equal">
      <formula>""</formula>
    </cfRule>
  </conditionalFormatting>
  <conditionalFormatting sqref="F178:H178">
    <cfRule type="cellIs" dxfId="82" priority="123" operator="greaterThan">
      <formula>0</formula>
    </cfRule>
  </conditionalFormatting>
  <conditionalFormatting sqref="F178:H178">
    <cfRule type="cellIs" dxfId="81" priority="122" operator="equal">
      <formula>""</formula>
    </cfRule>
  </conditionalFormatting>
  <conditionalFormatting sqref="F192:H192">
    <cfRule type="cellIs" dxfId="80" priority="121" operator="greaterThan">
      <formula>0</formula>
    </cfRule>
  </conditionalFormatting>
  <conditionalFormatting sqref="F192:H192">
    <cfRule type="cellIs" dxfId="79" priority="120" operator="equal">
      <formula>""</formula>
    </cfRule>
  </conditionalFormatting>
  <conditionalFormatting sqref="F206:H206">
    <cfRule type="cellIs" dxfId="78" priority="119" operator="greaterThan">
      <formula>0</formula>
    </cfRule>
  </conditionalFormatting>
  <conditionalFormatting sqref="F206:H206">
    <cfRule type="cellIs" dxfId="77" priority="118" operator="equal">
      <formula>""</formula>
    </cfRule>
  </conditionalFormatting>
  <conditionalFormatting sqref="F220:H220">
    <cfRule type="cellIs" dxfId="76" priority="117" operator="greaterThan">
      <formula>0</formula>
    </cfRule>
  </conditionalFormatting>
  <conditionalFormatting sqref="F220:H220">
    <cfRule type="cellIs" dxfId="75" priority="116" operator="equal">
      <formula>""</formula>
    </cfRule>
  </conditionalFormatting>
  <conditionalFormatting sqref="F234:H234">
    <cfRule type="cellIs" dxfId="74" priority="115" operator="greaterThan">
      <formula>0</formula>
    </cfRule>
  </conditionalFormatting>
  <conditionalFormatting sqref="F234:H234">
    <cfRule type="cellIs" dxfId="73" priority="114" operator="equal">
      <formula>""</formula>
    </cfRule>
  </conditionalFormatting>
  <conditionalFormatting sqref="F248:H248">
    <cfRule type="cellIs" dxfId="72" priority="113" operator="greaterThan">
      <formula>0</formula>
    </cfRule>
  </conditionalFormatting>
  <conditionalFormatting sqref="F248:H248">
    <cfRule type="cellIs" dxfId="71" priority="112" operator="equal">
      <formula>""</formula>
    </cfRule>
  </conditionalFormatting>
  <conditionalFormatting sqref="F262:H262">
    <cfRule type="cellIs" dxfId="70" priority="111" operator="greaterThan">
      <formula>0</formula>
    </cfRule>
  </conditionalFormatting>
  <conditionalFormatting sqref="F262:H262">
    <cfRule type="cellIs" dxfId="69" priority="110" operator="equal">
      <formula>""</formula>
    </cfRule>
  </conditionalFormatting>
  <conditionalFormatting sqref="F276:H276">
    <cfRule type="cellIs" dxfId="68" priority="109" operator="greaterThan">
      <formula>0</formula>
    </cfRule>
  </conditionalFormatting>
  <conditionalFormatting sqref="F276:H276">
    <cfRule type="cellIs" dxfId="67" priority="108" operator="equal">
      <formula>""</formula>
    </cfRule>
  </conditionalFormatting>
  <conditionalFormatting sqref="F290:H290">
    <cfRule type="cellIs" dxfId="66" priority="107" operator="greaterThan">
      <formula>0</formula>
    </cfRule>
  </conditionalFormatting>
  <conditionalFormatting sqref="F290:H290">
    <cfRule type="cellIs" dxfId="65" priority="106" operator="equal">
      <formula>""</formula>
    </cfRule>
  </conditionalFormatting>
  <conditionalFormatting sqref="F304:H304">
    <cfRule type="cellIs" dxfId="64" priority="105" operator="greaterThan">
      <formula>0</formula>
    </cfRule>
  </conditionalFormatting>
  <conditionalFormatting sqref="F304:H304">
    <cfRule type="cellIs" dxfId="63" priority="104" operator="equal">
      <formula>""</formula>
    </cfRule>
  </conditionalFormatting>
  <conditionalFormatting sqref="F319:H319">
    <cfRule type="cellIs" dxfId="62" priority="103" operator="greaterThan">
      <formula>0</formula>
    </cfRule>
  </conditionalFormatting>
  <conditionalFormatting sqref="F319:H319">
    <cfRule type="cellIs" dxfId="61" priority="102" operator="equal">
      <formula>""</formula>
    </cfRule>
  </conditionalFormatting>
  <conditionalFormatting sqref="F334:H334">
    <cfRule type="cellIs" dxfId="60" priority="101" operator="greaterThan">
      <formula>0</formula>
    </cfRule>
  </conditionalFormatting>
  <conditionalFormatting sqref="F334:H334">
    <cfRule type="cellIs" dxfId="59" priority="100" operator="equal">
      <formula>""</formula>
    </cfRule>
  </conditionalFormatting>
  <conditionalFormatting sqref="F349:H349">
    <cfRule type="cellIs" dxfId="58" priority="99" operator="greaterThan">
      <formula>0</formula>
    </cfRule>
  </conditionalFormatting>
  <conditionalFormatting sqref="F349:H349">
    <cfRule type="cellIs" dxfId="57" priority="98" operator="equal">
      <formula>""</formula>
    </cfRule>
  </conditionalFormatting>
  <conditionalFormatting sqref="F365:H365">
    <cfRule type="cellIs" dxfId="56" priority="97" operator="greaterThan">
      <formula>0</formula>
    </cfRule>
  </conditionalFormatting>
  <conditionalFormatting sqref="F365:H365">
    <cfRule type="cellIs" dxfId="55" priority="96" operator="equal">
      <formula>""</formula>
    </cfRule>
  </conditionalFormatting>
  <conditionalFormatting sqref="F379:H379">
    <cfRule type="cellIs" dxfId="54" priority="95" operator="greaterThan">
      <formula>0</formula>
    </cfRule>
  </conditionalFormatting>
  <conditionalFormatting sqref="F379:H379">
    <cfRule type="cellIs" dxfId="53" priority="94" operator="equal">
      <formula>""</formula>
    </cfRule>
  </conditionalFormatting>
  <conditionalFormatting sqref="I45 I47:I50">
    <cfRule type="cellIs" dxfId="52" priority="83" operator="equal">
      <formula>0</formula>
    </cfRule>
  </conditionalFormatting>
  <conditionalFormatting sqref="I51:I53">
    <cfRule type="cellIs" dxfId="51" priority="82" operator="equal">
      <formula>0</formula>
    </cfRule>
  </conditionalFormatting>
  <conditionalFormatting sqref="I59:I64">
    <cfRule type="cellIs" dxfId="50" priority="81" operator="equal">
      <formula>0</formula>
    </cfRule>
  </conditionalFormatting>
  <conditionalFormatting sqref="I65:I67">
    <cfRule type="cellIs" dxfId="49" priority="80" operator="equal">
      <formula>0</formula>
    </cfRule>
  </conditionalFormatting>
  <conditionalFormatting sqref="I73:I78">
    <cfRule type="cellIs" dxfId="48" priority="79" operator="equal">
      <formula>0</formula>
    </cfRule>
  </conditionalFormatting>
  <conditionalFormatting sqref="I79:I81">
    <cfRule type="cellIs" dxfId="47" priority="78" operator="equal">
      <formula>0</formula>
    </cfRule>
  </conditionalFormatting>
  <conditionalFormatting sqref="I87:I92">
    <cfRule type="cellIs" dxfId="46" priority="77" operator="equal">
      <formula>0</formula>
    </cfRule>
  </conditionalFormatting>
  <conditionalFormatting sqref="I93:I95">
    <cfRule type="cellIs" dxfId="45" priority="76" operator="equal">
      <formula>0</formula>
    </cfRule>
  </conditionalFormatting>
  <conditionalFormatting sqref="I101:I106">
    <cfRule type="cellIs" dxfId="44" priority="75" operator="equal">
      <formula>0</formula>
    </cfRule>
  </conditionalFormatting>
  <conditionalFormatting sqref="I107:I109">
    <cfRule type="cellIs" dxfId="43" priority="74" operator="equal">
      <formula>0</formula>
    </cfRule>
  </conditionalFormatting>
  <conditionalFormatting sqref="I115:I120">
    <cfRule type="cellIs" dxfId="42" priority="73" operator="equal">
      <formula>0</formula>
    </cfRule>
  </conditionalFormatting>
  <conditionalFormatting sqref="I121:I123">
    <cfRule type="cellIs" dxfId="41" priority="72" operator="equal">
      <formula>0</formula>
    </cfRule>
  </conditionalFormatting>
  <conditionalFormatting sqref="I129:I134">
    <cfRule type="cellIs" dxfId="40" priority="71" operator="equal">
      <formula>0</formula>
    </cfRule>
  </conditionalFormatting>
  <conditionalFormatting sqref="I135:I137">
    <cfRule type="cellIs" dxfId="39" priority="70" operator="equal">
      <formula>0</formula>
    </cfRule>
  </conditionalFormatting>
  <conditionalFormatting sqref="I143:I148">
    <cfRule type="cellIs" dxfId="38" priority="69" operator="equal">
      <formula>0</formula>
    </cfRule>
  </conditionalFormatting>
  <conditionalFormatting sqref="I149:I151">
    <cfRule type="cellIs" dxfId="37" priority="68" operator="equal">
      <formula>0</formula>
    </cfRule>
  </conditionalFormatting>
  <conditionalFormatting sqref="I157:I162">
    <cfRule type="cellIs" dxfId="36" priority="67" operator="equal">
      <formula>0</formula>
    </cfRule>
  </conditionalFormatting>
  <conditionalFormatting sqref="I163:I165">
    <cfRule type="cellIs" dxfId="35" priority="66" operator="equal">
      <formula>0</formula>
    </cfRule>
  </conditionalFormatting>
  <conditionalFormatting sqref="I171:I176">
    <cfRule type="cellIs" dxfId="34" priority="65" operator="equal">
      <formula>0</formula>
    </cfRule>
  </conditionalFormatting>
  <conditionalFormatting sqref="I177:I179">
    <cfRule type="cellIs" dxfId="33" priority="64" operator="equal">
      <formula>0</formula>
    </cfRule>
  </conditionalFormatting>
  <conditionalFormatting sqref="I185:I190">
    <cfRule type="cellIs" dxfId="32" priority="63" operator="equal">
      <formula>0</formula>
    </cfRule>
  </conditionalFormatting>
  <conditionalFormatting sqref="I191:I193">
    <cfRule type="cellIs" dxfId="31" priority="62" operator="equal">
      <formula>0</formula>
    </cfRule>
  </conditionalFormatting>
  <conditionalFormatting sqref="I199:I204">
    <cfRule type="cellIs" dxfId="30" priority="61" operator="equal">
      <formula>0</formula>
    </cfRule>
  </conditionalFormatting>
  <conditionalFormatting sqref="I205:I207">
    <cfRule type="cellIs" dxfId="29" priority="60" operator="equal">
      <formula>0</formula>
    </cfRule>
  </conditionalFormatting>
  <conditionalFormatting sqref="I213:I218">
    <cfRule type="cellIs" dxfId="28" priority="59" operator="equal">
      <formula>0</formula>
    </cfRule>
  </conditionalFormatting>
  <conditionalFormatting sqref="I219:I221">
    <cfRule type="cellIs" dxfId="27" priority="58" operator="equal">
      <formula>0</formula>
    </cfRule>
  </conditionalFormatting>
  <conditionalFormatting sqref="I227:I232">
    <cfRule type="cellIs" dxfId="26" priority="57" operator="equal">
      <formula>0</formula>
    </cfRule>
  </conditionalFormatting>
  <conditionalFormatting sqref="I233:I235">
    <cfRule type="cellIs" dxfId="25" priority="56" operator="equal">
      <formula>0</formula>
    </cfRule>
  </conditionalFormatting>
  <conditionalFormatting sqref="I241:I246">
    <cfRule type="cellIs" dxfId="24" priority="55" operator="equal">
      <formula>0</formula>
    </cfRule>
  </conditionalFormatting>
  <conditionalFormatting sqref="I247:I249">
    <cfRule type="cellIs" dxfId="23" priority="54" operator="equal">
      <formula>0</formula>
    </cfRule>
  </conditionalFormatting>
  <conditionalFormatting sqref="I255:I260">
    <cfRule type="cellIs" dxfId="22" priority="53" operator="equal">
      <formula>0</formula>
    </cfRule>
  </conditionalFormatting>
  <conditionalFormatting sqref="I261:I263">
    <cfRule type="cellIs" dxfId="21" priority="52" operator="equal">
      <formula>0</formula>
    </cfRule>
  </conditionalFormatting>
  <conditionalFormatting sqref="I269:I274">
    <cfRule type="cellIs" dxfId="20" priority="51" operator="equal">
      <formula>0</formula>
    </cfRule>
  </conditionalFormatting>
  <conditionalFormatting sqref="I275:I277">
    <cfRule type="cellIs" dxfId="19" priority="50" operator="equal">
      <formula>0</formula>
    </cfRule>
  </conditionalFormatting>
  <conditionalFormatting sqref="I283:I288">
    <cfRule type="cellIs" dxfId="18" priority="49" operator="equal">
      <formula>0</formula>
    </cfRule>
  </conditionalFormatting>
  <conditionalFormatting sqref="I289:I291">
    <cfRule type="cellIs" dxfId="17" priority="48" operator="equal">
      <formula>0</formula>
    </cfRule>
  </conditionalFormatting>
  <conditionalFormatting sqref="I297:I302">
    <cfRule type="cellIs" dxfId="16" priority="47" operator="equal">
      <formula>0</formula>
    </cfRule>
  </conditionalFormatting>
  <conditionalFormatting sqref="I303:I305">
    <cfRule type="cellIs" dxfId="15" priority="46" operator="equal">
      <formula>0</formula>
    </cfRule>
  </conditionalFormatting>
  <conditionalFormatting sqref="I312:I317">
    <cfRule type="cellIs" dxfId="14" priority="45" operator="equal">
      <formula>0</formula>
    </cfRule>
  </conditionalFormatting>
  <conditionalFormatting sqref="I318:I320">
    <cfRule type="cellIs" dxfId="13" priority="44" operator="equal">
      <formula>0</formula>
    </cfRule>
  </conditionalFormatting>
  <conditionalFormatting sqref="I327:I332">
    <cfRule type="cellIs" dxfId="12" priority="43" operator="equal">
      <formula>0</formula>
    </cfRule>
  </conditionalFormatting>
  <conditionalFormatting sqref="I333:I335">
    <cfRule type="cellIs" dxfId="11" priority="42" operator="equal">
      <formula>0</formula>
    </cfRule>
  </conditionalFormatting>
  <conditionalFormatting sqref="I342:I347">
    <cfRule type="cellIs" dxfId="10" priority="41" operator="equal">
      <formula>0</formula>
    </cfRule>
  </conditionalFormatting>
  <conditionalFormatting sqref="I348:I350">
    <cfRule type="cellIs" dxfId="9" priority="40" operator="equal">
      <formula>0</formula>
    </cfRule>
  </conditionalFormatting>
  <conditionalFormatting sqref="I358:I363">
    <cfRule type="cellIs" dxfId="8" priority="39" operator="equal">
      <formula>0</formula>
    </cfRule>
  </conditionalFormatting>
  <conditionalFormatting sqref="I364:I366">
    <cfRule type="cellIs" dxfId="7" priority="38" operator="equal">
      <formula>0</formula>
    </cfRule>
  </conditionalFormatting>
  <conditionalFormatting sqref="I372:I377">
    <cfRule type="cellIs" dxfId="6" priority="37" operator="equal">
      <formula>0</formula>
    </cfRule>
  </conditionalFormatting>
  <conditionalFormatting sqref="I378:I380">
    <cfRule type="cellIs" dxfId="5" priority="36" operator="equal">
      <formula>0</formula>
    </cfRule>
  </conditionalFormatting>
  <conditionalFormatting sqref="A27:I27 A56:I56 A70:I70 A84:I84 A98:I98 A112:I112 A126:I126 A140:I140 A154:I154 A168:I168 A182:I182 A196:I196 A210:I210 A224:I224 A238:I238 A252:I252 A266:I266 A294:I294 A309:I309 A324:I324 A355:I355 A369:I369 A339:I339 A280:I280">
    <cfRule type="containsText" dxfId="4" priority="35" operator="containsText" text="Input Damage Inventory Number">
      <formula>NOT(ISERROR(SEARCH("Input Damage Inventory Number",A27)))</formula>
    </cfRule>
  </conditionalFormatting>
  <conditionalFormatting sqref="C23 E23">
    <cfRule type="cellIs" dxfId="3" priority="6" operator="greaterThan">
      <formula>0</formula>
    </cfRule>
  </conditionalFormatting>
  <conditionalFormatting sqref="D23 F23:H23">
    <cfRule type="cellIs" dxfId="2" priority="5" operator="greaterThan">
      <formula>0</formula>
    </cfRule>
  </conditionalFormatting>
  <conditionalFormatting sqref="C23:H23">
    <cfRule type="cellIs" dxfId="1" priority="4" operator="equal">
      <formula>""</formula>
    </cfRule>
  </conditionalFormatting>
  <conditionalFormatting sqref="B23">
    <cfRule type="containsText" dxfId="0" priority="3" operator="containsText" text="DELETE THIS ROW">
      <formula>NOT(ISERROR(SEARCH("DELETE THIS ROW",B23)))</formula>
    </cfRule>
  </conditionalFormatting>
  <pageMargins left="0.7" right="0.7" top="0.75" bottom="0.75" header="0.3" footer="0.3"/>
  <pageSetup orientation="landscape" horizontalDpi="4294967295" verticalDpi="4294967295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9D5C5-E65C-4F56-A3F8-1CBC9F71CB1A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46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30F52EFF-189C-4073-9C6F-A9A7574DB0E5}"/>
  </hyperlinks>
  <pageMargins left="0.7" right="0.7" top="0.75" bottom="0.75" header="0.3" footer="0.3"/>
  <pageSetup scale="57" orientation="portrait" horizontalDpi="4294967295" verticalDpi="4294967295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D6A9F-4C61-4C78-AAF8-11740826E85B}">
  <sheetPr>
    <tabColor theme="8" tint="-0.249977111117893"/>
  </sheetPr>
  <dimension ref="A1:M46"/>
  <sheetViews>
    <sheetView zoomScaleNormal="100" workbookViewId="0">
      <selection activeCell="L1" sqref="L1:M2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57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72081DDB-45DA-42DA-9DF8-F5A49141DDAB}"/>
  </hyperlinks>
  <pageMargins left="0.7" right="0.7" top="0.75" bottom="0.75" header="0.3" footer="0.3"/>
  <pageSetup scale="57" orientation="portrait" horizontalDpi="4294967295" verticalDpi="4294967295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A5A59-7909-478E-BE09-E842FE52BA77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53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869BA1E7-0D8A-40EF-9684-A4099ADF9B87}"/>
  </hyperlinks>
  <pageMargins left="0.7" right="0.7" top="0.75" bottom="0.75" header="0.3" footer="0.3"/>
  <pageSetup scale="57" orientation="portrait" horizontalDpi="4294967295" verticalDpi="4294967295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D57BA-93D5-4FAA-A8A8-780BBE0D03AE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51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70A7A0EF-0583-4E75-BE85-D2171AD8D405}"/>
  </hyperlinks>
  <pageMargins left="0.7" right="0.7" top="0.75" bottom="0.75" header="0.3" footer="0.3"/>
  <pageSetup scale="57" orientation="portrait" horizontalDpi="4294967295" verticalDpi="4294967295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E1789-6FB2-4FB1-8276-3DECA14AC7E9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52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312"/>
      <c r="B29" s="323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312"/>
      <c r="B30" s="323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A38B1336-68A6-4918-8E51-AA051EABDBE6}"/>
  </hyperlinks>
  <pageMargins left="0.7" right="0.7" top="0.75" bottom="0.75" header="0.3" footer="0.3"/>
  <pageSetup scale="57" orientation="portrait" horizontalDpi="4294967295" verticalDpi="4294967295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C0D91-7285-4865-9AD2-A1B6CEA785DB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56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7CD592C8-C297-4C49-862A-120311E7CCB2}"/>
  </hyperlinks>
  <pageMargins left="0.7" right="0.7" top="0.75" bottom="0.75" header="0.3" footer="0.3"/>
  <pageSetup scale="57" orientation="portrait" horizontalDpi="4294967295" verticalDpi="4294967295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B8F12-C266-4E83-872C-0EFDBF7C05C9}">
  <sheetPr>
    <tabColor theme="8" tint="-0.249977111117893"/>
  </sheetPr>
  <dimension ref="A1:M46"/>
  <sheetViews>
    <sheetView zoomScaleNormal="100" workbookViewId="0">
      <selection activeCell="P18" sqref="P18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55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94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193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193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193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193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193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195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94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94" t="s">
        <v>79</v>
      </c>
      <c r="D38" s="112" t="s">
        <v>99</v>
      </c>
      <c r="E38" s="192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196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45:B45"/>
    <mergeCell ref="I45:J45"/>
    <mergeCell ref="A42:B42"/>
    <mergeCell ref="F42:J42"/>
    <mergeCell ref="A43:B43"/>
    <mergeCell ref="F43:J43"/>
    <mergeCell ref="A44:B44"/>
    <mergeCell ref="I44:J44"/>
    <mergeCell ref="A39:B39"/>
    <mergeCell ref="F39:J39"/>
    <mergeCell ref="A40:B40"/>
    <mergeCell ref="F40:J40"/>
    <mergeCell ref="A41:B41"/>
    <mergeCell ref="F41:J41"/>
    <mergeCell ref="A35:B35"/>
    <mergeCell ref="I35:J35"/>
    <mergeCell ref="A36:B36"/>
    <mergeCell ref="A37:D37"/>
    <mergeCell ref="A38:B38"/>
    <mergeCell ref="F38:J38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5EC6EC54-AE3F-4D90-8774-5B950A474FEB}"/>
  </hyperlinks>
  <pageMargins left="0.7" right="0.7" top="0.75" bottom="0.75" header="0.3" footer="0.3"/>
  <pageSetup scale="57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-0.249977111117893"/>
    <pageSetUpPr fitToPage="1"/>
  </sheetPr>
  <dimension ref="A1:G17"/>
  <sheetViews>
    <sheetView workbookViewId="0">
      <selection activeCell="H29" sqref="H29"/>
    </sheetView>
  </sheetViews>
  <sheetFormatPr defaultColWidth="9.140625" defaultRowHeight="15" x14ac:dyDescent="0.25"/>
  <cols>
    <col min="1" max="1" width="11.5703125" style="24" customWidth="1"/>
    <col min="2" max="2" width="29.7109375" style="26" customWidth="1"/>
    <col min="3" max="3" width="18.5703125" style="31" customWidth="1"/>
    <col min="4" max="4" width="14.28515625" style="24" customWidth="1"/>
    <col min="5" max="5" width="38.42578125" style="26" customWidth="1"/>
    <col min="6" max="7" width="21.5703125" style="24" customWidth="1"/>
    <col min="8" max="16384" width="9.140625" style="26"/>
  </cols>
  <sheetData>
    <row r="1" spans="1:7" ht="30" x14ac:dyDescent="0.25">
      <c r="A1" s="35" t="s">
        <v>16</v>
      </c>
      <c r="B1" s="35" t="s">
        <v>17</v>
      </c>
      <c r="C1" s="35" t="s">
        <v>18</v>
      </c>
      <c r="D1" s="29" t="s">
        <v>141</v>
      </c>
      <c r="E1" s="35" t="s">
        <v>19</v>
      </c>
      <c r="F1" s="30" t="s">
        <v>22</v>
      </c>
      <c r="G1" s="5" t="s">
        <v>21</v>
      </c>
    </row>
    <row r="2" spans="1:7" s="43" customFormat="1" ht="30.75" customHeight="1" x14ac:dyDescent="0.25">
      <c r="A2" s="43" t="str">
        <f>'FILL OUT FIRST - TOC'!F4</f>
        <v>4452-ME</v>
      </c>
      <c r="B2" s="43">
        <f>'FILL OUT FIRST - TOC'!F5</f>
        <v>0</v>
      </c>
      <c r="C2" s="43">
        <f>'FILL OUT FIRST - TOC'!F8</f>
        <v>0</v>
      </c>
      <c r="D2" s="49">
        <f>'FILL OUT FIRST - TOC'!F6</f>
        <v>0</v>
      </c>
      <c r="E2" s="43" t="str">
        <f>TOTALS!B16</f>
        <v>DRRA Sub -Recipient Management Costs</v>
      </c>
      <c r="F2" s="50">
        <v>0</v>
      </c>
      <c r="G2" s="44">
        <f>F2*0.05</f>
        <v>0</v>
      </c>
    </row>
    <row r="3" spans="1:7" hidden="1" x14ac:dyDescent="0.25">
      <c r="F3" s="45"/>
      <c r="G3" s="45">
        <f t="shared" ref="G3:G11" si="0">F3*0.05</f>
        <v>0</v>
      </c>
    </row>
    <row r="4" spans="1:7" hidden="1" x14ac:dyDescent="0.25">
      <c r="F4" s="45"/>
      <c r="G4" s="45">
        <f t="shared" si="0"/>
        <v>0</v>
      </c>
    </row>
    <row r="5" spans="1:7" hidden="1" x14ac:dyDescent="0.25">
      <c r="F5" s="45"/>
      <c r="G5" s="45">
        <f t="shared" si="0"/>
        <v>0</v>
      </c>
    </row>
    <row r="6" spans="1:7" hidden="1" x14ac:dyDescent="0.25">
      <c r="F6" s="45"/>
      <c r="G6" s="45">
        <f t="shared" si="0"/>
        <v>0</v>
      </c>
    </row>
    <row r="7" spans="1:7" hidden="1" x14ac:dyDescent="0.25">
      <c r="F7" s="45"/>
      <c r="G7" s="45">
        <f t="shared" si="0"/>
        <v>0</v>
      </c>
    </row>
    <row r="8" spans="1:7" hidden="1" x14ac:dyDescent="0.25">
      <c r="F8" s="45"/>
      <c r="G8" s="45">
        <f t="shared" si="0"/>
        <v>0</v>
      </c>
    </row>
    <row r="9" spans="1:7" hidden="1" x14ac:dyDescent="0.25">
      <c r="F9" s="45"/>
      <c r="G9" s="45">
        <f t="shared" si="0"/>
        <v>0</v>
      </c>
    </row>
    <row r="10" spans="1:7" hidden="1" x14ac:dyDescent="0.25">
      <c r="D10" s="25"/>
      <c r="F10" s="45"/>
      <c r="G10" s="45">
        <f t="shared" si="0"/>
        <v>0</v>
      </c>
    </row>
    <row r="11" spans="1:7" hidden="1" x14ac:dyDescent="0.25">
      <c r="D11" s="25"/>
      <c r="F11" s="45"/>
      <c r="G11" s="45">
        <f t="shared" si="0"/>
        <v>0</v>
      </c>
    </row>
    <row r="12" spans="1:7" ht="43.5" customHeight="1" x14ac:dyDescent="0.25">
      <c r="A12" s="27"/>
      <c r="B12" s="28"/>
      <c r="C12" s="32"/>
      <c r="D12" s="33"/>
      <c r="E12" s="48" t="s">
        <v>20</v>
      </c>
      <c r="F12" s="46">
        <f>SUM(F2:F11)</f>
        <v>0</v>
      </c>
      <c r="G12" s="47">
        <f>SUM(G2:G11)</f>
        <v>0</v>
      </c>
    </row>
    <row r="16" spans="1:7" ht="15" customHeight="1" x14ac:dyDescent="0.25">
      <c r="E16" s="51"/>
      <c r="F16" s="269" t="s">
        <v>62</v>
      </c>
      <c r="G16" s="269"/>
    </row>
    <row r="17" spans="5:7" x14ac:dyDescent="0.25">
      <c r="E17" s="51"/>
      <c r="F17" s="269"/>
      <c r="G17" s="269"/>
    </row>
  </sheetData>
  <mergeCells count="1">
    <mergeCell ref="F16:G17"/>
  </mergeCells>
  <dataValidations count="1">
    <dataValidation allowBlank="1" showInputMessage="1" showErrorMessage="1" prompt="Auto-generated when &quot;Total Eligible Project Amount&quot; (Column F) is entered." sqref="G1:G12 F12" xr:uid="{00000000-0002-0000-0900-000000000000}"/>
  </dataValidations>
  <pageMargins left="0.7" right="0.7" top="0.75" bottom="0.75" header="0.3" footer="0.3"/>
  <pageSetup scale="78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C5B6B-3F92-40AA-9BF4-C42F6E78E957}">
  <sheetPr>
    <tabColor theme="8" tint="-0.249977111117893"/>
  </sheetPr>
  <dimension ref="A1:L46"/>
  <sheetViews>
    <sheetView zoomScaleNormal="100" workbookViewId="0">
      <selection activeCell="F41" sqref="F41:J41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2" width="23.7109375" style="52" customWidth="1"/>
    <col min="13" max="16384" width="9" style="52"/>
  </cols>
  <sheetData>
    <row r="1" spans="1:12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70" t="s">
        <v>136</v>
      </c>
    </row>
    <row r="2" spans="1:12" ht="40.5" customHeight="1" x14ac:dyDescent="0.25">
      <c r="A2" s="297" t="s">
        <v>74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271"/>
    </row>
    <row r="3" spans="1:12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2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2" s="110" customFormat="1" ht="24.95" customHeight="1" x14ac:dyDescent="0.25">
      <c r="A5" s="299" t="s">
        <v>102</v>
      </c>
      <c r="B5" s="300"/>
      <c r="C5" s="111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2" ht="15.4" customHeight="1" x14ac:dyDescent="0.2">
      <c r="A6" s="274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2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2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2" ht="15.4" customHeight="1" x14ac:dyDescent="0.2">
      <c r="A9" s="272"/>
      <c r="B9" s="273"/>
      <c r="C9" s="64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2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2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2" ht="15" customHeight="1" x14ac:dyDescent="0.2">
      <c r="A12" s="272"/>
      <c r="B12" s="273"/>
      <c r="C12" s="64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2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2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2" ht="15.6" customHeight="1" x14ac:dyDescent="0.2">
      <c r="A15" s="272"/>
      <c r="B15" s="273"/>
      <c r="C15" s="64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2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64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64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80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11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11" t="s">
        <v>79</v>
      </c>
      <c r="D38" s="112" t="s">
        <v>99</v>
      </c>
      <c r="E38" s="134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92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A40:B40"/>
    <mergeCell ref="A41:B41"/>
    <mergeCell ref="F38:J38"/>
    <mergeCell ref="F39:J39"/>
    <mergeCell ref="F40:J40"/>
    <mergeCell ref="F41:J41"/>
    <mergeCell ref="A39:B39"/>
    <mergeCell ref="F42:J42"/>
    <mergeCell ref="I25:J25"/>
    <mergeCell ref="I45:J45"/>
    <mergeCell ref="I44:J44"/>
    <mergeCell ref="I35:J35"/>
    <mergeCell ref="F28:J28"/>
    <mergeCell ref="F29:J29"/>
    <mergeCell ref="F30:J30"/>
    <mergeCell ref="F31:J31"/>
    <mergeCell ref="F32:J32"/>
    <mergeCell ref="F33:J33"/>
    <mergeCell ref="F34:J34"/>
    <mergeCell ref="F43:J43"/>
    <mergeCell ref="A7:B7"/>
    <mergeCell ref="A13:B13"/>
    <mergeCell ref="A14:B14"/>
    <mergeCell ref="A15:B15"/>
    <mergeCell ref="A16:B16"/>
    <mergeCell ref="A8:B8"/>
    <mergeCell ref="A9:B9"/>
    <mergeCell ref="A10:B10"/>
    <mergeCell ref="A11:B11"/>
    <mergeCell ref="A12:B12"/>
    <mergeCell ref="A1:K1"/>
    <mergeCell ref="A6:B6"/>
    <mergeCell ref="G2:K2"/>
    <mergeCell ref="A2:F2"/>
    <mergeCell ref="A4:D4"/>
    <mergeCell ref="A5:B5"/>
    <mergeCell ref="A33:B33"/>
    <mergeCell ref="A28:B28"/>
    <mergeCell ref="A19:B19"/>
    <mergeCell ref="A24:B24"/>
    <mergeCell ref="A23:B23"/>
    <mergeCell ref="A20:B20"/>
    <mergeCell ref="A21:B21"/>
    <mergeCell ref="A22:B22"/>
    <mergeCell ref="A25:B25"/>
    <mergeCell ref="A26:B26"/>
    <mergeCell ref="A27:D27"/>
    <mergeCell ref="L1:L2"/>
    <mergeCell ref="A18:B18"/>
    <mergeCell ref="A17:B17"/>
    <mergeCell ref="A45:B45"/>
    <mergeCell ref="A29:B29"/>
    <mergeCell ref="A31:B31"/>
    <mergeCell ref="A32:B32"/>
    <mergeCell ref="A44:B44"/>
    <mergeCell ref="A30:B30"/>
    <mergeCell ref="A36:B36"/>
    <mergeCell ref="A43:B43"/>
    <mergeCell ref="A38:B38"/>
    <mergeCell ref="A42:B42"/>
    <mergeCell ref="A37:D37"/>
    <mergeCell ref="A35:B35"/>
    <mergeCell ref="A34:B34"/>
  </mergeCells>
  <hyperlinks>
    <hyperlink ref="L1" location="'Mgmt Cost Summary'!A1" display="Click here to return to the Mgmt Cost Summary page" xr:uid="{FF101D57-66BB-4FA9-9C43-8BC3935A3F99}"/>
  </hyperlinks>
  <pageMargins left="0.7" right="0.7" top="0.75" bottom="0.75" header="0.3" footer="0.3"/>
  <pageSetup scale="57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FB4F6-8A7B-4D31-9FD8-E7124DB854CA}">
  <sheetPr>
    <tabColor theme="8" tint="-0.249977111117893"/>
  </sheetPr>
  <dimension ref="A1:M46"/>
  <sheetViews>
    <sheetView zoomScaleNormal="100" workbookViewId="0">
      <selection activeCell="O39" sqref="O39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2" width="9.28515625" style="52" customWidth="1"/>
    <col min="13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5" t="s">
        <v>136</v>
      </c>
      <c r="M1" s="316"/>
    </row>
    <row r="2" spans="1:13" ht="40.5" customHeight="1" x14ac:dyDescent="0.25">
      <c r="A2" s="297" t="s">
        <v>74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17"/>
      <c r="M2" s="318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11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74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74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64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64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64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64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64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80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11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11" t="s">
        <v>79</v>
      </c>
      <c r="D38" s="112" t="s">
        <v>99</v>
      </c>
      <c r="E38" s="134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92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A39:B39"/>
    <mergeCell ref="F39:J39"/>
    <mergeCell ref="A40:B40"/>
    <mergeCell ref="F40:J40"/>
    <mergeCell ref="A41:B41"/>
    <mergeCell ref="F41:J41"/>
    <mergeCell ref="A45:B45"/>
    <mergeCell ref="I45:J45"/>
    <mergeCell ref="A42:B42"/>
    <mergeCell ref="F42:J42"/>
    <mergeCell ref="A43:B43"/>
    <mergeCell ref="F43:J43"/>
    <mergeCell ref="A44:B44"/>
    <mergeCell ref="I44:J44"/>
    <mergeCell ref="I35:J35"/>
    <mergeCell ref="A36:B36"/>
    <mergeCell ref="A37:D37"/>
    <mergeCell ref="A38:B38"/>
    <mergeCell ref="F38:J38"/>
    <mergeCell ref="A35:B35"/>
    <mergeCell ref="A32:B32"/>
    <mergeCell ref="F32:J32"/>
    <mergeCell ref="A33:B33"/>
    <mergeCell ref="F33:J33"/>
    <mergeCell ref="A34:B34"/>
    <mergeCell ref="F34:J34"/>
    <mergeCell ref="A29:B29"/>
    <mergeCell ref="F29:J29"/>
    <mergeCell ref="A30:B30"/>
    <mergeCell ref="F30:J30"/>
    <mergeCell ref="A31:B31"/>
    <mergeCell ref="F31:J31"/>
    <mergeCell ref="A25:B25"/>
    <mergeCell ref="I25:J25"/>
    <mergeCell ref="A26:B26"/>
    <mergeCell ref="A27:D27"/>
    <mergeCell ref="A28:B28"/>
    <mergeCell ref="F28:J2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L1:M2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</mergeCells>
  <hyperlinks>
    <hyperlink ref="L1" location="'Mgmt Cost Summary'!A1" display="Click here to return to the Mgmt Cost Summary page" xr:uid="{DEB95189-765B-4F16-81DE-B7D50A13844A}"/>
  </hyperlinks>
  <pageMargins left="0.7" right="0.7" top="0.75" bottom="0.75" header="0.3" footer="0.3"/>
  <pageSetup scale="57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5A264-6DB6-4595-B57F-A953099A22E1}">
  <sheetPr>
    <tabColor theme="8" tint="-0.249977111117893"/>
  </sheetPr>
  <dimension ref="A1:M46"/>
  <sheetViews>
    <sheetView zoomScaleNormal="100" workbookViewId="0">
      <selection activeCell="L1" sqref="L1:M2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30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11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79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79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79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79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79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80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11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11" t="s">
        <v>79</v>
      </c>
      <c r="D38" s="112" t="s">
        <v>99</v>
      </c>
      <c r="E38" s="134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92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5:B25"/>
    <mergeCell ref="I25:J25"/>
    <mergeCell ref="A26:B26"/>
    <mergeCell ref="A27:D27"/>
    <mergeCell ref="A28:B28"/>
    <mergeCell ref="F28:J28"/>
    <mergeCell ref="A29:B29"/>
    <mergeCell ref="F29:J29"/>
    <mergeCell ref="A30:B30"/>
    <mergeCell ref="F30:J30"/>
    <mergeCell ref="A31:B31"/>
    <mergeCell ref="F31:J31"/>
    <mergeCell ref="A32:B32"/>
    <mergeCell ref="F32:J32"/>
    <mergeCell ref="A33:B33"/>
    <mergeCell ref="F33:J33"/>
    <mergeCell ref="A34:B34"/>
    <mergeCell ref="F34:J34"/>
    <mergeCell ref="A35:B35"/>
    <mergeCell ref="I35:J35"/>
    <mergeCell ref="A36:B36"/>
    <mergeCell ref="A37:D37"/>
    <mergeCell ref="A38:B38"/>
    <mergeCell ref="F38:J38"/>
    <mergeCell ref="A39:B39"/>
    <mergeCell ref="F39:J39"/>
    <mergeCell ref="A40:B40"/>
    <mergeCell ref="F40:J40"/>
    <mergeCell ref="A41:B41"/>
    <mergeCell ref="F41:J41"/>
    <mergeCell ref="A45:B45"/>
    <mergeCell ref="I45:J45"/>
    <mergeCell ref="A42:B42"/>
    <mergeCell ref="F42:J42"/>
    <mergeCell ref="A43:B43"/>
    <mergeCell ref="F43:J43"/>
    <mergeCell ref="A44:B44"/>
    <mergeCell ref="I44:J44"/>
  </mergeCells>
  <hyperlinks>
    <hyperlink ref="L1" location="'Mgmt Cost Summary'!A1" display="Click here to return to the Mgmt Cost Summary page" xr:uid="{DED374D1-4AC0-4C2D-AF94-A3C7B6F8DF34}"/>
  </hyperlinks>
  <pageMargins left="0.7" right="0.7" top="0.75" bottom="0.75" header="0.3" footer="0.3"/>
  <pageSetup scale="57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A406D-F67E-40C1-8320-844B33495C29}">
  <sheetPr>
    <tabColor theme="8" tint="-0.249977111117893"/>
  </sheetPr>
  <dimension ref="A1:M46"/>
  <sheetViews>
    <sheetView zoomScaleNormal="100" workbookViewId="0">
      <selection activeCell="C25" sqref="C25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50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11" t="s">
        <v>68</v>
      </c>
      <c r="D5" s="130" t="s">
        <v>64</v>
      </c>
      <c r="E5" s="131" t="s">
        <v>103</v>
      </c>
      <c r="F5" s="132" t="s">
        <v>77</v>
      </c>
      <c r="G5" s="132" t="s">
        <v>120</v>
      </c>
      <c r="H5" s="133" t="s">
        <v>104</v>
      </c>
      <c r="I5" s="132" t="s">
        <v>104</v>
      </c>
      <c r="J5" s="132" t="s">
        <v>121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79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79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79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79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79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80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11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11" t="s">
        <v>79</v>
      </c>
      <c r="D38" s="112" t="s">
        <v>99</v>
      </c>
      <c r="E38" s="134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92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5:B25"/>
    <mergeCell ref="I25:J25"/>
    <mergeCell ref="A26:B26"/>
    <mergeCell ref="A27:D27"/>
    <mergeCell ref="A28:B28"/>
    <mergeCell ref="F28:J28"/>
    <mergeCell ref="A29:B29"/>
    <mergeCell ref="F29:J29"/>
    <mergeCell ref="A30:B30"/>
    <mergeCell ref="F30:J30"/>
    <mergeCell ref="A31:B31"/>
    <mergeCell ref="F31:J31"/>
    <mergeCell ref="A32:B32"/>
    <mergeCell ref="F32:J32"/>
    <mergeCell ref="A33:B33"/>
    <mergeCell ref="F33:J33"/>
    <mergeCell ref="A34:B34"/>
    <mergeCell ref="F34:J34"/>
    <mergeCell ref="A35:B35"/>
    <mergeCell ref="I35:J35"/>
    <mergeCell ref="A36:B36"/>
    <mergeCell ref="A37:D37"/>
    <mergeCell ref="A38:B38"/>
    <mergeCell ref="F38:J38"/>
    <mergeCell ref="A39:B39"/>
    <mergeCell ref="F39:J39"/>
    <mergeCell ref="A40:B40"/>
    <mergeCell ref="F40:J40"/>
    <mergeCell ref="A41:B41"/>
    <mergeCell ref="F41:J41"/>
    <mergeCell ref="A45:B45"/>
    <mergeCell ref="I45:J45"/>
    <mergeCell ref="A42:B42"/>
    <mergeCell ref="F42:J42"/>
    <mergeCell ref="A43:B43"/>
    <mergeCell ref="F43:J43"/>
    <mergeCell ref="A44:B44"/>
    <mergeCell ref="I44:J44"/>
  </mergeCells>
  <hyperlinks>
    <hyperlink ref="L1" location="'Mgmt Cost Summary'!A1" display="Click here to return to the Mgmt Cost Summary page" xr:uid="{700AFE79-F675-4FFA-87B5-4B6D1E43BD73}"/>
  </hyperlinks>
  <pageMargins left="0.7" right="0.7" top="0.75" bottom="0.75" header="0.3" footer="0.3"/>
  <pageSetup scale="57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0CBD7-5465-4D92-8155-40E4B32C72A7}">
  <sheetPr>
    <tabColor theme="8" tint="-0.249977111117893"/>
  </sheetPr>
  <dimension ref="A1:M46"/>
  <sheetViews>
    <sheetView zoomScaleNormal="100" workbookViewId="0">
      <selection activeCell="G3" sqref="G3"/>
    </sheetView>
  </sheetViews>
  <sheetFormatPr defaultColWidth="9" defaultRowHeight="12.75" x14ac:dyDescent="0.25"/>
  <cols>
    <col min="1" max="1" width="10.85546875" style="52" customWidth="1"/>
    <col min="2" max="3" width="22.85546875" style="52" customWidth="1"/>
    <col min="4" max="4" width="16.85546875" style="53" customWidth="1"/>
    <col min="5" max="5" width="10.85546875" style="58" customWidth="1"/>
    <col min="6" max="6" width="11.85546875" style="54" customWidth="1"/>
    <col min="7" max="7" width="10.85546875" style="54" customWidth="1"/>
    <col min="8" max="8" width="10.85546875" style="55" customWidth="1"/>
    <col min="9" max="9" width="11.85546875" style="54" customWidth="1"/>
    <col min="10" max="10" width="10.85546875" style="54" customWidth="1"/>
    <col min="11" max="11" width="15.85546875" style="56" customWidth="1"/>
    <col min="12" max="16384" width="9" style="52"/>
  </cols>
  <sheetData>
    <row r="1" spans="1:13" ht="40.5" customHeight="1" x14ac:dyDescent="0.25">
      <c r="A1" s="296">
        <f>'FILL OUT FIRST - TOC'!F5</f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319" t="s">
        <v>136</v>
      </c>
      <c r="M1" s="320"/>
    </row>
    <row r="2" spans="1:13" ht="40.5" customHeight="1" x14ac:dyDescent="0.25">
      <c r="A2" s="297" t="s">
        <v>31</v>
      </c>
      <c r="B2" s="297"/>
      <c r="C2" s="297"/>
      <c r="D2" s="297"/>
      <c r="E2" s="297"/>
      <c r="F2" s="297"/>
      <c r="G2" s="297" t="str">
        <f>'FILL OUT FIRST - TOC'!F4</f>
        <v>4452-ME</v>
      </c>
      <c r="H2" s="297"/>
      <c r="I2" s="297"/>
      <c r="J2" s="297"/>
      <c r="K2" s="297"/>
      <c r="L2" s="321"/>
      <c r="M2" s="322"/>
    </row>
    <row r="3" spans="1:13" ht="1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3" s="110" customFormat="1" ht="20.100000000000001" customHeight="1" x14ac:dyDescent="0.25">
      <c r="A4" s="298" t="s">
        <v>98</v>
      </c>
      <c r="B4" s="283"/>
      <c r="C4" s="283"/>
      <c r="D4" s="283"/>
      <c r="E4" s="128"/>
      <c r="F4" s="128"/>
      <c r="G4" s="128"/>
      <c r="H4" s="128"/>
      <c r="I4" s="128"/>
      <c r="J4" s="128"/>
      <c r="K4" s="129"/>
    </row>
    <row r="5" spans="1:13" s="110" customFormat="1" ht="24.95" customHeight="1" x14ac:dyDescent="0.25">
      <c r="A5" s="299" t="s">
        <v>102</v>
      </c>
      <c r="B5" s="300"/>
      <c r="C5" s="111" t="s">
        <v>68</v>
      </c>
      <c r="D5" s="130" t="s">
        <v>64</v>
      </c>
      <c r="E5" s="131" t="s">
        <v>103</v>
      </c>
      <c r="F5" s="201" t="s">
        <v>77</v>
      </c>
      <c r="G5" s="132" t="s">
        <v>118</v>
      </c>
      <c r="H5" s="133" t="s">
        <v>104</v>
      </c>
      <c r="I5" s="132" t="s">
        <v>104</v>
      </c>
      <c r="J5" s="132" t="s">
        <v>119</v>
      </c>
      <c r="K5" s="108" t="s">
        <v>101</v>
      </c>
    </row>
    <row r="6" spans="1:13" ht="15.4" customHeight="1" x14ac:dyDescent="0.2">
      <c r="A6" s="291"/>
      <c r="B6" s="275"/>
      <c r="C6" s="102"/>
      <c r="D6" s="148"/>
      <c r="E6" s="103">
        <v>0</v>
      </c>
      <c r="F6" s="104">
        <v>0</v>
      </c>
      <c r="G6" s="104">
        <f>F6*E6</f>
        <v>0</v>
      </c>
      <c r="H6" s="140">
        <v>0</v>
      </c>
      <c r="I6" s="104">
        <f>F6*H6</f>
        <v>0</v>
      </c>
      <c r="J6" s="104">
        <f>F6+I6</f>
        <v>0</v>
      </c>
      <c r="K6" s="141">
        <f>J6*E6</f>
        <v>0</v>
      </c>
    </row>
    <row r="7" spans="1:13" ht="17.25" customHeight="1" x14ac:dyDescent="0.2">
      <c r="A7" s="291"/>
      <c r="B7" s="275"/>
      <c r="C7" s="102"/>
      <c r="D7" s="148"/>
      <c r="E7" s="103">
        <v>0</v>
      </c>
      <c r="F7" s="104">
        <v>0</v>
      </c>
      <c r="G7" s="104">
        <f t="shared" ref="G7:G24" si="0">F7*E7</f>
        <v>0</v>
      </c>
      <c r="H7" s="140">
        <v>0</v>
      </c>
      <c r="I7" s="104">
        <f t="shared" ref="I7:I24" si="1">F7*H7</f>
        <v>0</v>
      </c>
      <c r="J7" s="104">
        <f t="shared" ref="J7:J24" si="2">F7+I7</f>
        <v>0</v>
      </c>
      <c r="K7" s="141">
        <f t="shared" ref="K7:K24" si="3">J7*E7</f>
        <v>0</v>
      </c>
    </row>
    <row r="8" spans="1:13" ht="15.6" customHeight="1" x14ac:dyDescent="0.2">
      <c r="A8" s="274"/>
      <c r="B8" s="275"/>
      <c r="C8" s="102"/>
      <c r="D8" s="149"/>
      <c r="E8" s="103">
        <v>0</v>
      </c>
      <c r="F8" s="104">
        <v>0</v>
      </c>
      <c r="G8" s="104">
        <f t="shared" si="0"/>
        <v>0</v>
      </c>
      <c r="H8" s="140">
        <v>0</v>
      </c>
      <c r="I8" s="104">
        <f t="shared" si="1"/>
        <v>0</v>
      </c>
      <c r="J8" s="104">
        <f t="shared" si="2"/>
        <v>0</v>
      </c>
      <c r="K8" s="141">
        <f t="shared" si="3"/>
        <v>0</v>
      </c>
    </row>
    <row r="9" spans="1:13" ht="15.4" customHeight="1" x14ac:dyDescent="0.2">
      <c r="A9" s="272"/>
      <c r="B9" s="273"/>
      <c r="C9" s="79"/>
      <c r="D9" s="149"/>
      <c r="E9" s="103">
        <v>0</v>
      </c>
      <c r="F9" s="104">
        <v>0</v>
      </c>
      <c r="G9" s="104">
        <f t="shared" si="0"/>
        <v>0</v>
      </c>
      <c r="H9" s="140">
        <v>0</v>
      </c>
      <c r="I9" s="104">
        <f t="shared" si="1"/>
        <v>0</v>
      </c>
      <c r="J9" s="104">
        <f t="shared" si="2"/>
        <v>0</v>
      </c>
      <c r="K9" s="141">
        <f t="shared" si="3"/>
        <v>0</v>
      </c>
    </row>
    <row r="10" spans="1:13" ht="17.25" customHeight="1" x14ac:dyDescent="0.2">
      <c r="A10" s="291"/>
      <c r="B10" s="275"/>
      <c r="C10" s="102"/>
      <c r="D10" s="148"/>
      <c r="E10" s="103">
        <v>0</v>
      </c>
      <c r="F10" s="104">
        <v>0</v>
      </c>
      <c r="G10" s="104">
        <f t="shared" si="0"/>
        <v>0</v>
      </c>
      <c r="H10" s="140">
        <v>0</v>
      </c>
      <c r="I10" s="104">
        <f t="shared" si="1"/>
        <v>0</v>
      </c>
      <c r="J10" s="104">
        <f t="shared" si="2"/>
        <v>0</v>
      </c>
      <c r="K10" s="141">
        <f t="shared" si="3"/>
        <v>0</v>
      </c>
    </row>
    <row r="11" spans="1:13" ht="15.4" customHeight="1" x14ac:dyDescent="0.2">
      <c r="A11" s="274"/>
      <c r="B11" s="275"/>
      <c r="C11" s="102"/>
      <c r="D11" s="149"/>
      <c r="E11" s="103">
        <v>0</v>
      </c>
      <c r="F11" s="104">
        <v>0</v>
      </c>
      <c r="G11" s="104">
        <f t="shared" si="0"/>
        <v>0</v>
      </c>
      <c r="H11" s="140">
        <v>0</v>
      </c>
      <c r="I11" s="104">
        <f t="shared" si="1"/>
        <v>0</v>
      </c>
      <c r="J11" s="104">
        <f t="shared" si="2"/>
        <v>0</v>
      </c>
      <c r="K11" s="141">
        <f t="shared" si="3"/>
        <v>0</v>
      </c>
    </row>
    <row r="12" spans="1:13" ht="15" customHeight="1" x14ac:dyDescent="0.2">
      <c r="A12" s="272"/>
      <c r="B12" s="273"/>
      <c r="C12" s="79"/>
      <c r="D12" s="149"/>
      <c r="E12" s="103">
        <v>0</v>
      </c>
      <c r="F12" s="104">
        <v>0</v>
      </c>
      <c r="G12" s="104">
        <f t="shared" si="0"/>
        <v>0</v>
      </c>
      <c r="H12" s="140">
        <v>0</v>
      </c>
      <c r="I12" s="104">
        <f t="shared" si="1"/>
        <v>0</v>
      </c>
      <c r="J12" s="104">
        <f t="shared" si="2"/>
        <v>0</v>
      </c>
      <c r="K12" s="141">
        <f t="shared" si="3"/>
        <v>0</v>
      </c>
    </row>
    <row r="13" spans="1:13" ht="17.25" customHeight="1" x14ac:dyDescent="0.2">
      <c r="A13" s="291"/>
      <c r="B13" s="275"/>
      <c r="C13" s="102"/>
      <c r="D13" s="148"/>
      <c r="E13" s="103">
        <v>0</v>
      </c>
      <c r="F13" s="104">
        <v>0</v>
      </c>
      <c r="G13" s="104">
        <f t="shared" si="0"/>
        <v>0</v>
      </c>
      <c r="H13" s="140">
        <v>0</v>
      </c>
      <c r="I13" s="104">
        <f t="shared" si="1"/>
        <v>0</v>
      </c>
      <c r="J13" s="104">
        <f t="shared" si="2"/>
        <v>0</v>
      </c>
      <c r="K13" s="141">
        <f t="shared" si="3"/>
        <v>0</v>
      </c>
    </row>
    <row r="14" spans="1:13" ht="15.4" customHeight="1" x14ac:dyDescent="0.2">
      <c r="A14" s="274"/>
      <c r="B14" s="275"/>
      <c r="C14" s="102"/>
      <c r="D14" s="149"/>
      <c r="E14" s="103">
        <v>0</v>
      </c>
      <c r="F14" s="104">
        <v>0</v>
      </c>
      <c r="G14" s="104">
        <f t="shared" si="0"/>
        <v>0</v>
      </c>
      <c r="H14" s="140">
        <v>0</v>
      </c>
      <c r="I14" s="104">
        <f t="shared" si="1"/>
        <v>0</v>
      </c>
      <c r="J14" s="104">
        <f t="shared" si="2"/>
        <v>0</v>
      </c>
      <c r="K14" s="141">
        <f t="shared" si="3"/>
        <v>0</v>
      </c>
    </row>
    <row r="15" spans="1:13" ht="15.6" customHeight="1" x14ac:dyDescent="0.2">
      <c r="A15" s="272"/>
      <c r="B15" s="273"/>
      <c r="C15" s="79"/>
      <c r="D15" s="149"/>
      <c r="E15" s="103">
        <v>0</v>
      </c>
      <c r="F15" s="104">
        <v>0</v>
      </c>
      <c r="G15" s="104">
        <f t="shared" si="0"/>
        <v>0</v>
      </c>
      <c r="H15" s="140">
        <v>0</v>
      </c>
      <c r="I15" s="104">
        <f t="shared" si="1"/>
        <v>0</v>
      </c>
      <c r="J15" s="104">
        <f t="shared" si="2"/>
        <v>0</v>
      </c>
      <c r="K15" s="141">
        <f t="shared" si="3"/>
        <v>0</v>
      </c>
    </row>
    <row r="16" spans="1:13" ht="17.25" customHeight="1" x14ac:dyDescent="0.2">
      <c r="A16" s="291"/>
      <c r="B16" s="275"/>
      <c r="C16" s="102"/>
      <c r="D16" s="148"/>
      <c r="E16" s="103">
        <v>0</v>
      </c>
      <c r="F16" s="104">
        <v>0</v>
      </c>
      <c r="G16" s="104">
        <f t="shared" si="0"/>
        <v>0</v>
      </c>
      <c r="H16" s="140">
        <v>0</v>
      </c>
      <c r="I16" s="104">
        <f t="shared" si="1"/>
        <v>0</v>
      </c>
      <c r="J16" s="104">
        <f t="shared" si="2"/>
        <v>0</v>
      </c>
      <c r="K16" s="141">
        <f t="shared" si="3"/>
        <v>0</v>
      </c>
    </row>
    <row r="17" spans="1:11" ht="15.4" customHeight="1" x14ac:dyDescent="0.2">
      <c r="A17" s="274"/>
      <c r="B17" s="275"/>
      <c r="C17" s="102"/>
      <c r="D17" s="149"/>
      <c r="E17" s="103">
        <v>0</v>
      </c>
      <c r="F17" s="104">
        <v>0</v>
      </c>
      <c r="G17" s="104">
        <f t="shared" si="0"/>
        <v>0</v>
      </c>
      <c r="H17" s="140">
        <v>0</v>
      </c>
      <c r="I17" s="104">
        <f t="shared" si="1"/>
        <v>0</v>
      </c>
      <c r="J17" s="104">
        <f t="shared" si="2"/>
        <v>0</v>
      </c>
      <c r="K17" s="141">
        <f t="shared" si="3"/>
        <v>0</v>
      </c>
    </row>
    <row r="18" spans="1:11" ht="15.4" customHeight="1" x14ac:dyDescent="0.2">
      <c r="A18" s="272"/>
      <c r="B18" s="273"/>
      <c r="C18" s="79"/>
      <c r="D18" s="149"/>
      <c r="E18" s="103">
        <v>0</v>
      </c>
      <c r="F18" s="104">
        <v>0</v>
      </c>
      <c r="G18" s="104">
        <f t="shared" si="0"/>
        <v>0</v>
      </c>
      <c r="H18" s="140">
        <v>0</v>
      </c>
      <c r="I18" s="104">
        <f t="shared" si="1"/>
        <v>0</v>
      </c>
      <c r="J18" s="104">
        <f t="shared" si="2"/>
        <v>0</v>
      </c>
      <c r="K18" s="141">
        <f t="shared" si="3"/>
        <v>0</v>
      </c>
    </row>
    <row r="19" spans="1:11" ht="15.6" customHeight="1" x14ac:dyDescent="0.2">
      <c r="A19" s="272"/>
      <c r="B19" s="273"/>
      <c r="C19" s="79"/>
      <c r="D19" s="149"/>
      <c r="E19" s="103">
        <v>0</v>
      </c>
      <c r="F19" s="104">
        <v>0</v>
      </c>
      <c r="G19" s="104">
        <f t="shared" si="0"/>
        <v>0</v>
      </c>
      <c r="H19" s="140">
        <v>0</v>
      </c>
      <c r="I19" s="104">
        <f t="shared" si="1"/>
        <v>0</v>
      </c>
      <c r="J19" s="104">
        <f t="shared" si="2"/>
        <v>0</v>
      </c>
      <c r="K19" s="141">
        <f t="shared" si="3"/>
        <v>0</v>
      </c>
    </row>
    <row r="20" spans="1:11" ht="17.25" customHeight="1" x14ac:dyDescent="0.2">
      <c r="A20" s="291"/>
      <c r="B20" s="275"/>
      <c r="C20" s="102"/>
      <c r="D20" s="148"/>
      <c r="E20" s="103">
        <v>0</v>
      </c>
      <c r="F20" s="104">
        <v>0</v>
      </c>
      <c r="G20" s="104">
        <f t="shared" si="0"/>
        <v>0</v>
      </c>
      <c r="H20" s="140">
        <v>0</v>
      </c>
      <c r="I20" s="104">
        <f t="shared" si="1"/>
        <v>0</v>
      </c>
      <c r="J20" s="104">
        <f t="shared" si="2"/>
        <v>0</v>
      </c>
      <c r="K20" s="141">
        <f t="shared" si="3"/>
        <v>0</v>
      </c>
    </row>
    <row r="21" spans="1:11" ht="15.4" customHeight="1" x14ac:dyDescent="0.2">
      <c r="A21" s="274"/>
      <c r="B21" s="275"/>
      <c r="C21" s="102"/>
      <c r="D21" s="149"/>
      <c r="E21" s="103">
        <v>0</v>
      </c>
      <c r="F21" s="104">
        <v>0</v>
      </c>
      <c r="G21" s="104">
        <f t="shared" si="0"/>
        <v>0</v>
      </c>
      <c r="H21" s="140">
        <v>0</v>
      </c>
      <c r="I21" s="104">
        <f t="shared" si="1"/>
        <v>0</v>
      </c>
      <c r="J21" s="104">
        <f t="shared" si="2"/>
        <v>0</v>
      </c>
      <c r="K21" s="141">
        <f t="shared" si="3"/>
        <v>0</v>
      </c>
    </row>
    <row r="22" spans="1:11" ht="15.4" customHeight="1" x14ac:dyDescent="0.2">
      <c r="A22" s="274"/>
      <c r="B22" s="275"/>
      <c r="C22" s="102"/>
      <c r="D22" s="149"/>
      <c r="E22" s="103">
        <v>0</v>
      </c>
      <c r="F22" s="104">
        <v>0</v>
      </c>
      <c r="G22" s="104">
        <f t="shared" si="0"/>
        <v>0</v>
      </c>
      <c r="H22" s="140">
        <v>0</v>
      </c>
      <c r="I22" s="104">
        <f t="shared" si="1"/>
        <v>0</v>
      </c>
      <c r="J22" s="104">
        <f t="shared" si="2"/>
        <v>0</v>
      </c>
      <c r="K22" s="141">
        <f t="shared" si="3"/>
        <v>0</v>
      </c>
    </row>
    <row r="23" spans="1:11" ht="15.4" customHeight="1" x14ac:dyDescent="0.2">
      <c r="A23" s="289"/>
      <c r="B23" s="290"/>
      <c r="C23" s="63"/>
      <c r="D23" s="150"/>
      <c r="E23" s="103">
        <v>0</v>
      </c>
      <c r="F23" s="104">
        <v>0</v>
      </c>
      <c r="G23" s="104">
        <f t="shared" si="0"/>
        <v>0</v>
      </c>
      <c r="H23" s="140">
        <v>0</v>
      </c>
      <c r="I23" s="104">
        <f t="shared" si="1"/>
        <v>0</v>
      </c>
      <c r="J23" s="104">
        <f t="shared" si="2"/>
        <v>0</v>
      </c>
      <c r="K23" s="141">
        <f t="shared" si="3"/>
        <v>0</v>
      </c>
    </row>
    <row r="24" spans="1:11" ht="15.4" customHeight="1" x14ac:dyDescent="0.2">
      <c r="A24" s="289"/>
      <c r="B24" s="290"/>
      <c r="C24" s="63"/>
      <c r="D24" s="150"/>
      <c r="E24" s="103">
        <v>0</v>
      </c>
      <c r="F24" s="104">
        <v>0</v>
      </c>
      <c r="G24" s="104">
        <f t="shared" si="0"/>
        <v>0</v>
      </c>
      <c r="H24" s="140">
        <v>0</v>
      </c>
      <c r="I24" s="104">
        <f t="shared" si="1"/>
        <v>0</v>
      </c>
      <c r="J24" s="104">
        <f t="shared" si="2"/>
        <v>0</v>
      </c>
      <c r="K24" s="141">
        <f t="shared" si="3"/>
        <v>0</v>
      </c>
    </row>
    <row r="25" spans="1:11" s="110" customFormat="1" ht="24.95" customHeight="1" x14ac:dyDescent="0.25">
      <c r="A25" s="292" t="s">
        <v>70</v>
      </c>
      <c r="B25" s="293"/>
      <c r="C25" s="147">
        <f>COUNTA(A6:B23)</f>
        <v>0</v>
      </c>
      <c r="D25" s="123" t="s">
        <v>67</v>
      </c>
      <c r="E25" s="112">
        <f>SUM(E6:E23)</f>
        <v>0</v>
      </c>
      <c r="F25" s="121"/>
      <c r="G25" s="118"/>
      <c r="H25" s="122"/>
      <c r="I25" s="302" t="s">
        <v>71</v>
      </c>
      <c r="J25" s="302"/>
      <c r="K25" s="61">
        <f>SUM(K6:K24)</f>
        <v>0</v>
      </c>
    </row>
    <row r="26" spans="1:11" ht="15" customHeight="1" x14ac:dyDescent="0.2">
      <c r="A26" s="294"/>
      <c r="B26" s="295"/>
      <c r="C26" s="80"/>
      <c r="D26" s="81"/>
      <c r="E26" s="82"/>
      <c r="F26" s="83"/>
      <c r="G26" s="84"/>
      <c r="H26" s="85"/>
      <c r="I26" s="84"/>
      <c r="J26" s="84"/>
      <c r="K26" s="86"/>
    </row>
    <row r="27" spans="1:11" s="110" customFormat="1" ht="24.95" customHeight="1" x14ac:dyDescent="0.25">
      <c r="A27" s="284" t="s">
        <v>47</v>
      </c>
      <c r="B27" s="285"/>
      <c r="C27" s="285"/>
      <c r="D27" s="286"/>
      <c r="E27" s="120"/>
      <c r="F27" s="121"/>
      <c r="G27" s="118"/>
      <c r="H27" s="122"/>
      <c r="I27" s="118"/>
      <c r="J27" s="118"/>
      <c r="K27" s="57"/>
    </row>
    <row r="28" spans="1:11" s="110" customFormat="1" ht="30" customHeight="1" x14ac:dyDescent="0.25">
      <c r="A28" s="282" t="s">
        <v>69</v>
      </c>
      <c r="B28" s="283"/>
      <c r="C28" s="105" t="s">
        <v>15</v>
      </c>
      <c r="D28" s="105" t="s">
        <v>77</v>
      </c>
      <c r="E28" s="106" t="s">
        <v>26</v>
      </c>
      <c r="F28" s="306" t="s">
        <v>76</v>
      </c>
      <c r="G28" s="307"/>
      <c r="H28" s="307"/>
      <c r="I28" s="307"/>
      <c r="J28" s="308"/>
      <c r="K28" s="107" t="s">
        <v>27</v>
      </c>
    </row>
    <row r="29" spans="1:11" ht="15.75" customHeight="1" x14ac:dyDescent="0.2">
      <c r="A29" s="274"/>
      <c r="B29" s="275"/>
      <c r="C29" s="137"/>
      <c r="D29" s="135"/>
      <c r="E29" s="138">
        <v>0</v>
      </c>
      <c r="F29" s="309"/>
      <c r="G29" s="310"/>
      <c r="H29" s="310"/>
      <c r="I29" s="310"/>
      <c r="J29" s="311"/>
      <c r="K29" s="139">
        <f>E29*D29</f>
        <v>0</v>
      </c>
    </row>
    <row r="30" spans="1:11" ht="15.75" customHeight="1" x14ac:dyDescent="0.2">
      <c r="A30" s="274"/>
      <c r="B30" s="275"/>
      <c r="C30" s="137"/>
      <c r="D30" s="135"/>
      <c r="E30" s="138">
        <v>0</v>
      </c>
      <c r="F30" s="309"/>
      <c r="G30" s="310"/>
      <c r="H30" s="310"/>
      <c r="I30" s="310"/>
      <c r="J30" s="311"/>
      <c r="K30" s="139">
        <f t="shared" ref="K30:K34" si="4">E30*D30</f>
        <v>0</v>
      </c>
    </row>
    <row r="31" spans="1:11" ht="15.75" customHeight="1" x14ac:dyDescent="0.2">
      <c r="A31" s="274"/>
      <c r="B31" s="275"/>
      <c r="C31" s="137"/>
      <c r="D31" s="135"/>
      <c r="E31" s="138">
        <v>0</v>
      </c>
      <c r="F31" s="309"/>
      <c r="G31" s="310"/>
      <c r="H31" s="310"/>
      <c r="I31" s="310"/>
      <c r="J31" s="311"/>
      <c r="K31" s="139">
        <f t="shared" si="4"/>
        <v>0</v>
      </c>
    </row>
    <row r="32" spans="1:11" ht="15.75" customHeight="1" x14ac:dyDescent="0.2">
      <c r="A32" s="274"/>
      <c r="B32" s="275"/>
      <c r="C32" s="137"/>
      <c r="D32" s="135"/>
      <c r="E32" s="138">
        <v>0</v>
      </c>
      <c r="F32" s="309"/>
      <c r="G32" s="310"/>
      <c r="H32" s="310"/>
      <c r="I32" s="310"/>
      <c r="J32" s="311"/>
      <c r="K32" s="139">
        <f t="shared" si="4"/>
        <v>0</v>
      </c>
    </row>
    <row r="33" spans="1:11" ht="15.75" customHeight="1" x14ac:dyDescent="0.2">
      <c r="A33" s="274"/>
      <c r="B33" s="275"/>
      <c r="C33" s="137"/>
      <c r="D33" s="135"/>
      <c r="E33" s="138">
        <v>0</v>
      </c>
      <c r="F33" s="309"/>
      <c r="G33" s="310"/>
      <c r="H33" s="310"/>
      <c r="I33" s="310"/>
      <c r="J33" s="311"/>
      <c r="K33" s="139">
        <f t="shared" si="4"/>
        <v>0</v>
      </c>
    </row>
    <row r="34" spans="1:11" ht="15.75" customHeight="1" x14ac:dyDescent="0.2">
      <c r="A34" s="274"/>
      <c r="B34" s="275"/>
      <c r="C34" s="137"/>
      <c r="D34" s="135"/>
      <c r="E34" s="138">
        <v>0</v>
      </c>
      <c r="F34" s="309"/>
      <c r="G34" s="310"/>
      <c r="H34" s="310"/>
      <c r="I34" s="310"/>
      <c r="J34" s="311"/>
      <c r="K34" s="139">
        <f t="shared" si="4"/>
        <v>0</v>
      </c>
    </row>
    <row r="35" spans="1:11" s="110" customFormat="1" ht="23.25" customHeight="1" x14ac:dyDescent="0.25">
      <c r="A35" s="287" t="s">
        <v>72</v>
      </c>
      <c r="B35" s="288"/>
      <c r="C35" s="111">
        <f>COUNTA(A29:B34)</f>
        <v>0</v>
      </c>
      <c r="D35" s="117" t="s">
        <v>67</v>
      </c>
      <c r="E35" s="112">
        <f>SUM(E21:E34)</f>
        <v>0</v>
      </c>
      <c r="F35" s="118"/>
      <c r="G35" s="118"/>
      <c r="H35" s="119"/>
      <c r="I35" s="302" t="s">
        <v>71</v>
      </c>
      <c r="J35" s="302"/>
      <c r="K35" s="60">
        <f>SUM(K29:K34)</f>
        <v>0</v>
      </c>
    </row>
    <row r="36" spans="1:11" ht="15" customHeight="1" x14ac:dyDescent="0.2">
      <c r="A36" s="280"/>
      <c r="B36" s="281"/>
      <c r="C36" s="87"/>
      <c r="D36" s="88"/>
      <c r="E36" s="89"/>
      <c r="F36" s="90"/>
      <c r="G36" s="84"/>
      <c r="H36" s="91"/>
      <c r="I36" s="84"/>
      <c r="J36" s="84"/>
      <c r="K36" s="109"/>
    </row>
    <row r="37" spans="1:11" s="110" customFormat="1" ht="24.95" customHeight="1" x14ac:dyDescent="0.2">
      <c r="A37" s="284" t="s">
        <v>97</v>
      </c>
      <c r="B37" s="285"/>
      <c r="C37" s="285"/>
      <c r="D37" s="286"/>
      <c r="E37" s="124"/>
      <c r="F37" s="125"/>
      <c r="G37" s="118"/>
      <c r="H37" s="126"/>
      <c r="I37" s="118"/>
      <c r="J37" s="118"/>
      <c r="K37" s="127"/>
    </row>
    <row r="38" spans="1:11" s="110" customFormat="1" ht="30" customHeight="1" x14ac:dyDescent="0.25">
      <c r="A38" s="282" t="s">
        <v>78</v>
      </c>
      <c r="B38" s="283"/>
      <c r="C38" s="111" t="s">
        <v>79</v>
      </c>
      <c r="D38" s="112" t="s">
        <v>99</v>
      </c>
      <c r="E38" s="134" t="s">
        <v>80</v>
      </c>
      <c r="F38" s="314" t="s">
        <v>100</v>
      </c>
      <c r="G38" s="314"/>
      <c r="H38" s="314"/>
      <c r="I38" s="314"/>
      <c r="J38" s="314"/>
      <c r="K38" s="107" t="s">
        <v>27</v>
      </c>
    </row>
    <row r="39" spans="1:11" ht="15.75" customHeight="1" x14ac:dyDescent="0.2">
      <c r="A39" s="312"/>
      <c r="B39" s="313"/>
      <c r="C39" s="143"/>
      <c r="D39" s="144"/>
      <c r="E39" s="142">
        <v>0</v>
      </c>
      <c r="F39" s="301"/>
      <c r="G39" s="301"/>
      <c r="H39" s="301"/>
      <c r="I39" s="301"/>
      <c r="J39" s="301"/>
      <c r="K39" s="136">
        <f t="shared" ref="K39:K41" si="5">E39*D39</f>
        <v>0</v>
      </c>
    </row>
    <row r="40" spans="1:11" ht="15.75" customHeight="1" x14ac:dyDescent="0.2">
      <c r="A40" s="312"/>
      <c r="B40" s="313"/>
      <c r="C40" s="143"/>
      <c r="D40" s="144"/>
      <c r="E40" s="142">
        <v>0</v>
      </c>
      <c r="F40" s="301"/>
      <c r="G40" s="301"/>
      <c r="H40" s="301"/>
      <c r="I40" s="301"/>
      <c r="J40" s="301"/>
      <c r="K40" s="136">
        <f t="shared" si="5"/>
        <v>0</v>
      </c>
    </row>
    <row r="41" spans="1:11" ht="15.75" customHeight="1" x14ac:dyDescent="0.2">
      <c r="A41" s="312"/>
      <c r="B41" s="313"/>
      <c r="C41" s="102"/>
      <c r="D41" s="144"/>
      <c r="E41" s="142">
        <v>0</v>
      </c>
      <c r="F41" s="301"/>
      <c r="G41" s="301"/>
      <c r="H41" s="301"/>
      <c r="I41" s="301"/>
      <c r="J41" s="301"/>
      <c r="K41" s="136">
        <f t="shared" si="5"/>
        <v>0</v>
      </c>
    </row>
    <row r="42" spans="1:11" ht="15.75" customHeight="1" x14ac:dyDescent="0.2">
      <c r="A42" s="274"/>
      <c r="B42" s="275"/>
      <c r="C42" s="102"/>
      <c r="D42" s="144"/>
      <c r="E42" s="142">
        <v>0</v>
      </c>
      <c r="F42" s="301"/>
      <c r="G42" s="301"/>
      <c r="H42" s="301"/>
      <c r="I42" s="301"/>
      <c r="J42" s="301"/>
      <c r="K42" s="136">
        <f>E42*D42</f>
        <v>0</v>
      </c>
    </row>
    <row r="43" spans="1:11" ht="15.75" customHeight="1" x14ac:dyDescent="0.2">
      <c r="A43" s="274"/>
      <c r="B43" s="275"/>
      <c r="C43" s="102"/>
      <c r="D43" s="144"/>
      <c r="E43" s="142">
        <v>0</v>
      </c>
      <c r="F43" s="301"/>
      <c r="G43" s="301"/>
      <c r="H43" s="301"/>
      <c r="I43" s="301"/>
      <c r="J43" s="301"/>
      <c r="K43" s="136">
        <f>E43*D43</f>
        <v>0</v>
      </c>
    </row>
    <row r="44" spans="1:11" s="110" customFormat="1" ht="24.95" customHeight="1" x14ac:dyDescent="0.25">
      <c r="A44" s="278" t="s">
        <v>105</v>
      </c>
      <c r="B44" s="279"/>
      <c r="C44" s="145">
        <f>SUM(D39:D43)</f>
        <v>0</v>
      </c>
      <c r="D44" s="113"/>
      <c r="E44" s="114"/>
      <c r="F44" s="115"/>
      <c r="G44" s="115"/>
      <c r="H44" s="116"/>
      <c r="I44" s="305" t="s">
        <v>71</v>
      </c>
      <c r="J44" s="305"/>
      <c r="K44" s="101">
        <f>SUM(K39:K43)</f>
        <v>0</v>
      </c>
    </row>
    <row r="45" spans="1:11" ht="43.5" customHeight="1" x14ac:dyDescent="0.25">
      <c r="A45" s="276"/>
      <c r="B45" s="277"/>
      <c r="C45" s="92"/>
      <c r="D45" s="93"/>
      <c r="E45" s="94"/>
      <c r="F45" s="95"/>
      <c r="G45" s="95"/>
      <c r="H45" s="96"/>
      <c r="I45" s="303" t="s">
        <v>73</v>
      </c>
      <c r="J45" s="304"/>
      <c r="K45" s="97">
        <f>K25+K35+K44</f>
        <v>0</v>
      </c>
    </row>
    <row r="46" spans="1:11" x14ac:dyDescent="0.25">
      <c r="A46" s="59"/>
      <c r="B46" s="59"/>
    </row>
  </sheetData>
  <mergeCells count="63">
    <mergeCell ref="L1:M2"/>
    <mergeCell ref="A12:B12"/>
    <mergeCell ref="A1:K1"/>
    <mergeCell ref="A2:F2"/>
    <mergeCell ref="G2:K2"/>
    <mergeCell ref="A4:D4"/>
    <mergeCell ref="A5:B5"/>
    <mergeCell ref="A6:B6"/>
    <mergeCell ref="A7:B7"/>
    <mergeCell ref="A8:B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5:B25"/>
    <mergeCell ref="I25:J25"/>
    <mergeCell ref="A26:B26"/>
    <mergeCell ref="A27:D27"/>
    <mergeCell ref="A28:B28"/>
    <mergeCell ref="F28:J28"/>
    <mergeCell ref="A29:B29"/>
    <mergeCell ref="F29:J29"/>
    <mergeCell ref="A30:B30"/>
    <mergeCell ref="F30:J30"/>
    <mergeCell ref="A31:B31"/>
    <mergeCell ref="F31:J31"/>
    <mergeCell ref="A32:B32"/>
    <mergeCell ref="F32:J32"/>
    <mergeCell ref="A33:B33"/>
    <mergeCell ref="F33:J33"/>
    <mergeCell ref="A34:B34"/>
    <mergeCell ref="F34:J34"/>
    <mergeCell ref="A35:B35"/>
    <mergeCell ref="I35:J35"/>
    <mergeCell ref="A36:B36"/>
    <mergeCell ref="A37:D37"/>
    <mergeCell ref="A38:B38"/>
    <mergeCell ref="F38:J38"/>
    <mergeCell ref="A39:B39"/>
    <mergeCell ref="F39:J39"/>
    <mergeCell ref="A40:B40"/>
    <mergeCell ref="F40:J40"/>
    <mergeCell ref="A41:B41"/>
    <mergeCell ref="F41:J41"/>
    <mergeCell ref="A45:B45"/>
    <mergeCell ref="I45:J45"/>
    <mergeCell ref="A42:B42"/>
    <mergeCell ref="F42:J42"/>
    <mergeCell ref="A43:B43"/>
    <mergeCell ref="F43:J43"/>
    <mergeCell ref="A44:B44"/>
    <mergeCell ref="I44:J44"/>
  </mergeCells>
  <hyperlinks>
    <hyperlink ref="L1" location="'Mgmt Cost Summary'!A1" display="Click here to return to the Mgmt Cost Summary page" xr:uid="{E67F3963-A550-403B-9EF5-BFEEBCA8583C}"/>
  </hyperlinks>
  <pageMargins left="0.7" right="0.7" top="0.75" bottom="0.75" header="0.3" footer="0.3"/>
  <pageSetup scale="57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1</vt:i4>
      </vt:variant>
    </vt:vector>
  </HeadingPairs>
  <TitlesOfParts>
    <vt:vector size="37" baseType="lpstr">
      <vt:lpstr>FILL OUT FIRST - TOC</vt:lpstr>
      <vt:lpstr>Mgmt Cost Summary</vt:lpstr>
      <vt:lpstr>TOTALS</vt:lpstr>
      <vt:lpstr>5% of Obligated Projects</vt:lpstr>
      <vt:lpstr>Initial PDA</vt:lpstr>
      <vt:lpstr>Joint PDA</vt:lpstr>
      <vt:lpstr>Submit RPA</vt:lpstr>
      <vt:lpstr>Grants Portal Access</vt:lpstr>
      <vt:lpstr>Applicant Briefing</vt:lpstr>
      <vt:lpstr>Exploratory Call</vt:lpstr>
      <vt:lpstr>Damage Inventory</vt:lpstr>
      <vt:lpstr>Recovery Scoping Meeting</vt:lpstr>
      <vt:lpstr>Documentation</vt:lpstr>
      <vt:lpstr>Project Formulation</vt:lpstr>
      <vt:lpstr>Hazard Mitigation Formulation</vt:lpstr>
      <vt:lpstr>Correspondence</vt:lpstr>
      <vt:lpstr>EEI Requests</vt:lpstr>
      <vt:lpstr>Site Inspections</vt:lpstr>
      <vt:lpstr>DDD Review</vt:lpstr>
      <vt:lpstr>Scoping &amp; Costing</vt:lpstr>
      <vt:lpstr>Project Review</vt:lpstr>
      <vt:lpstr>RTM</vt:lpstr>
      <vt:lpstr>Payment</vt:lpstr>
      <vt:lpstr>Special Consideration Review</vt:lpstr>
      <vt:lpstr>Completion Certification</vt:lpstr>
      <vt:lpstr>Quarterly Reports</vt:lpstr>
      <vt:lpstr>PS&amp;E Review</vt:lpstr>
      <vt:lpstr>Bid Tab Review</vt:lpstr>
      <vt:lpstr>Time Extension Request</vt:lpstr>
      <vt:lpstr>Project Closeout</vt:lpstr>
      <vt:lpstr>Audits</vt:lpstr>
      <vt:lpstr>Training PA</vt:lpstr>
      <vt:lpstr>Training GM</vt:lpstr>
      <vt:lpstr>Training Procurement</vt:lpstr>
      <vt:lpstr>Training EHP</vt:lpstr>
      <vt:lpstr>Training</vt:lpstr>
      <vt:lpstr>Joe</vt:lpstr>
    </vt:vector>
  </TitlesOfParts>
  <Company>DHS/FEMA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Morris, Debra</dc:creator>
  <cp:lastModifiedBy>Grantham, Donald</cp:lastModifiedBy>
  <cp:lastPrinted>2019-11-13T17:11:59Z</cp:lastPrinted>
  <dcterms:created xsi:type="dcterms:W3CDTF">2017-04-06T16:06:35Z</dcterms:created>
  <dcterms:modified xsi:type="dcterms:W3CDTF">2020-08-17T12:58:06Z</dcterms:modified>
</cp:coreProperties>
</file>